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<sst xmlns="http://schemas.openxmlformats.org/spreadsheetml/2006/main" count="458" uniqueCount="253">
  <si>
    <t>附件1:</t>
  </si>
  <si>
    <t xml:space="preserve"> </t>
  </si>
  <si>
    <t>盘州市交通运输局2024年预算公开表</t>
  </si>
  <si>
    <t>盘州市交通运输局</t>
  </si>
  <si>
    <t>编制</t>
  </si>
  <si>
    <t xml:space="preserve">    经办人：唐玉平              联系电话: 13984610816 </t>
  </si>
  <si>
    <t>表1</t>
  </si>
  <si>
    <t>盘州市交通运输局2024年部门收支预算总表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</si>
  <si>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</si>
  <si>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</si>
  <si>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</si>
  <si>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</si>
  <si>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</si>
  <si>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</si>
  <si>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</si>
  <si>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</si>
  <si>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</si>
  <si>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</si>
  <si>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</si>
  <si>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</si>
  <si>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</si>
  <si>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</si>
  <si>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</si>
  <si>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</si>
  <si>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</si>
  <si>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</si>
  <si>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</si>
  <si>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</si>
  <si>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</si>
  <si>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</si>
  <si>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</si>
  <si>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九、社会保障基金支出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</si>
  <si>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</si>
  <si>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</si>
  <si>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</si>
  <si>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</si>
  <si>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</si>
  <si>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</si>
  <si>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</si>
  <si>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</si>
  <si>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</si>
  <si>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</si>
  <si>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</si>
  <si>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</si>
  <si>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</si>
  <si>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</si>
  <si>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</si>
  <si>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</si>
  <si>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</si>
  <si>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</si>
  <si>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</si>
  <si>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</si>
  <si>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</si>
  <si>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</si>
  <si>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</si>
  <si>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</si>
  <si>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</si>
  <si>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</si>
  <si>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</si>
  <si>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</si>
  <si>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</si>
  <si>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盘州市交通运输局2024年部门收入总体情况表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</si>
  <si>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</si>
  <si>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</si>
  <si>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</si>
  <si>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</si>
  <si>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</si>
  <si>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</si>
  <si>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</si>
  <si>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</si>
  <si>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</si>
  <si>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</si>
  <si>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</si>
  <si>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</si>
  <si>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</si>
  <si>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</si>
  <si>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</si>
  <si>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</si>
  <si>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</si>
  <si>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</si>
  <si>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</si>
  <si>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</si>
  <si>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</si>
  <si>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</si>
  <si>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</si>
  <si>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</si>
  <si>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</si>
  <si>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</si>
  <si>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</si>
  <si>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</si>
  <si>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</si>
  <si>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</si>
  <si>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</si>
  <si>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公务员医疗补助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</si>
  <si>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</si>
  <si>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</si>
  <si>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</si>
  <si>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</si>
  <si>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</si>
  <si>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</si>
  <si>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</si>
  <si>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</si>
  <si>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</si>
  <si>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</si>
  <si>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</si>
  <si>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</si>
  <si>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</si>
  <si>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</si>
  <si>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2140112</t>
  </si>
  <si>
    <t>公路运输管理</t>
  </si>
  <si>
    <t>海事管理</t>
  </si>
  <si>
    <t>2140199</t>
  </si>
  <si>
    <t>其他公路水路运输支出</t>
  </si>
  <si>
    <t>21499</t>
  </si>
  <si>
    <t>其他交通运输支出</t>
  </si>
  <si>
    <t>2149901</t>
  </si>
  <si>
    <t>公共交通运营补助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</si>
  <si>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</si>
  <si>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</si>
  <si>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</si>
  <si>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</si>
  <si>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</si>
  <si>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</si>
  <si>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</si>
  <si>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</si>
  <si>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表3</t>
  </si>
  <si>
    <t>盘州市交通运输局2024年部门支出总体情况表</t>
  </si>
  <si>
    <t>基本支出</t>
  </si>
  <si>
    <t>项目支出</t>
  </si>
  <si>
    <t>事业单位经营支出</t>
  </si>
  <si>
    <t>其他支出</t>
  </si>
  <si>
    <t>表4</t>
  </si>
  <si>
    <t>盘州市交通运输局2024年财政拨款收支总体情况表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</si>
  <si>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</si>
  <si>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</si>
  <si>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</si>
  <si>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</si>
  <si>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</si>
  <si>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</si>
  <si>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</si>
  <si>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（一）一般公共预算拨款收入</t>
  </si>
  <si>
    <t>（二）政府性基金预算拨款</t>
  </si>
  <si>
    <t>（三）国有资本经营预算拨款</t>
  </si>
  <si>
    <t>二、上年结转</t>
  </si>
  <si>
    <t>（一）一般公共预算拨款</t>
  </si>
  <si>
    <t xml:space="preserve">本年支出总计  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</si>
  <si>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</si>
  <si>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</si>
  <si>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</si>
  <si>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</si>
  <si>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盘州市交通运输局2024年一般公共预算支出情况表</t>
  </si>
  <si>
    <t>表6</t>
  </si>
  <si>
    <t>盘州市交通运输局2023年一般公共预算基本支出情况表（按经济分类）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</si>
  <si>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</si>
  <si>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</si>
  <si>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</si>
  <si>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</si>
  <si>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</si>
  <si>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</si>
  <si>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</si>
  <si>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</si>
  <si>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</si>
  <si>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</si>
  <si>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</si>
  <si>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</si>
  <si>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</si>
  <si>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</si>
  <si>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</si>
  <si>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</si>
  <si>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</si>
  <si>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</si>
  <si>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</si>
  <si>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</si>
  <si>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</si>
  <si>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</si>
  <si>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</si>
  <si>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</si>
  <si>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</si>
  <si>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</si>
  <si>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</si>
  <si>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</si>
  <si>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</si>
  <si>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</si>
  <si>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</si>
  <si>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</si>
  <si>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</si>
  <si>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</si>
  <si>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</si>
  <si>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</si>
  <si>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</si>
  <si>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</si>
  <si>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</si>
  <si>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30228</t>
  </si>
  <si>
    <t>工会经费</t>
  </si>
  <si>
    <t xml:space="preserve">  30229</t>
  </si>
  <si>
    <t>福利费</t>
  </si>
  <si>
    <t>车辆运行维护费</t>
  </si>
  <si>
    <t xml:space="preserve">  50203</t>
  </si>
  <si>
    <t>培训费</t>
  </si>
  <si>
    <t xml:space="preserve">  30216</t>
  </si>
  <si>
    <t>其他机关商品和服务支出</t>
  </si>
  <si>
    <t>其他商品和服务支出</t>
  </si>
  <si>
    <t>509</t>
  </si>
  <si>
    <t>对个人和家庭的补助</t>
  </si>
  <si>
    <t>303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</si>
  <si>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</si>
  <si>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</si>
  <si>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</si>
  <si>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</si>
  <si>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</si>
  <si>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</si>
  <si>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30302</t>
  </si>
  <si>
    <t>退休费</t>
  </si>
  <si>
    <t>表7</t>
  </si>
  <si>
    <t xml:space="preserve">盘州市交通运输局2024年一般公共预算“三公”经费支出情况表                   </t>
  </si>
  <si>
    <t>2023年初预算数</t>
  </si>
  <si>
    <t>2024年初预算数</t>
  </si>
  <si>
    <t>2024年与上年预算数相比增减变化比率(%)</t>
  </si>
  <si>
    <t>2024年与上年预算数相比增减变化原因</t>
  </si>
  <si>
    <t>2024年“三公”经费支出占公共财政预算支出的比重(%)</t>
  </si>
  <si>
    <t>与上年增加</t>
  </si>
  <si>
    <t>2023年新购置2辆公务车,运行费用增加.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</si>
  <si>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</si>
  <si>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</si>
  <si>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</si>
  <si>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</si>
  <si>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>与上年减少</t>
  </si>
  <si>
    <t>主要原因是单位厉行节约，严格控制经费支出。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</si>
  <si>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</si>
  <si>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</si>
  <si>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</si>
  <si>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</si>
  <si>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</si>
  <si>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盘州市交通运输局2024年机关运行经费（公用经费）支出明细表</t>
  </si>
  <si>
    <t>编码</t>
  </si>
  <si>
    <t>项目名称</t>
  </si>
  <si>
    <t>30201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</si>
  <si>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</si>
  <si>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</si>
  <si>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</si>
  <si>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</si>
  <si>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</si>
  <si>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</si>
  <si>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</si>
  <si>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</si>
  <si>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</si>
  <si>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30239</t>
  </si>
  <si>
    <t>30215</t>
  </si>
  <si>
    <t>30217</t>
  </si>
  <si>
    <t>公务接待费</t>
  </si>
  <si>
    <t>表9</t>
  </si>
  <si>
    <t>盘州市交通运输局2024年政府性基金预算支出情况表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</si>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</sst>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0" fillId="0" borderId="3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I6" sqref="I6"/>
    </sheetView>
  </sheetViews>
  <sheetFormatPr defaultColWidth="9" defaultRowHeight="14.25" outlineLevelRow="7" outlineLevelCol="3"/>
  <cols>
    <col min="1" max="1" width="5" style="64" customWidth="1"/>
    <col min="2" max="2" width="110" style="64" customWidth="1"/>
    <col min="3" max="3" width="5.1" style="64" customWidth="1"/>
    <col min="4" max="16384" width="9" style="64"/>
  </cols>
  <sheetData>
    <row r="1" s="64" customFormat="1" ht="17" customHeight="1" spans="1:4">
      <c r="A1" s="65"/>
      <c r="B1" s="66" t="s">
        <v>0</v>
      </c>
      <c r="C1" s="67"/>
      <c r="D1" s="64" t="s">
        <v>1</v>
      </c>
    </row>
    <row r="2" s="64" customFormat="1" ht="72.75" customHeight="1" spans="1:3">
      <c r="A2" s="67"/>
      <c r="B2" s="68" t="s">
        <v>2</v>
      </c>
      <c r="C2" s="67"/>
    </row>
    <row r="3" s="64" customFormat="1" ht="51" customHeight="1" spans="1:3">
      <c r="A3" s="67"/>
      <c r="B3" s="69"/>
      <c r="C3" s="67"/>
    </row>
    <row r="4" s="64" customFormat="1" ht="94.5" customHeight="1" spans="1:3">
      <c r="A4" s="67"/>
      <c r="B4" s="70" t="s">
        <v>3</v>
      </c>
      <c r="C4" s="67"/>
    </row>
    <row r="5" s="64" customFormat="1" ht="81.75" customHeight="1" spans="1:3">
      <c r="A5" s="67"/>
      <c r="B5" s="71" t="s">
        <v>4</v>
      </c>
      <c r="C5" s="67"/>
    </row>
    <row r="6" s="64" customFormat="1" ht="52.05" customHeight="1" spans="1:3">
      <c r="A6" s="67"/>
      <c r="B6" s="72"/>
      <c r="C6" s="67"/>
    </row>
    <row r="7" s="64" customFormat="1" ht="52.05" customHeight="1" spans="1:3">
      <c r="A7" s="67"/>
      <c r="B7" s="73" t="s">
        <v>5</v>
      </c>
      <c r="C7" s="67"/>
    </row>
    <row r="8" s="64" customFormat="1" ht="35.4" customHeight="1" spans="1:3">
      <c r="A8" s="67"/>
      <c r="B8" s="74"/>
      <c r="C8" s="67"/>
    </row>
  </sheetData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2" sqref="A2:H2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1.375" customWidth="1"/>
    <col min="9" max="9" width="9.76666666666667" customWidth="1"/>
  </cols>
  <sheetData>
    <row r="1" customFormat="1" spans="1:1">
      <c r="A1" t="s">
        <v>250</v>
      </c>
    </row>
    <row r="2" customFormat="1" ht="22.75" customHeight="1" spans="1:8">
      <c r="A2" s="1" t="s">
        <v>251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62</v>
      </c>
      <c r="B4" s="3"/>
      <c r="C4" s="3"/>
      <c r="D4" s="3" t="s">
        <v>63</v>
      </c>
      <c r="E4" s="3" t="s">
        <v>128</v>
      </c>
      <c r="F4" s="3" t="s">
        <v>128</v>
      </c>
      <c r="G4" s="3"/>
      <c r="H4" s="3" t="s">
        <v>70</v>
      </c>
    </row>
    <row r="5" customFormat="1" ht="14.3" customHeight="1" spans="1:8">
      <c r="A5" s="3"/>
      <c r="B5" s="3"/>
      <c r="C5" s="3"/>
      <c r="D5" s="3"/>
      <c r="E5" s="3" t="s">
        <v>64</v>
      </c>
      <c r="F5" s="3" t="s">
        <v>127</v>
      </c>
      <c r="G5" s="3" t="s">
        <v>128</v>
      </c>
      <c r="H5" s="3"/>
    </row>
    <row r="6" customFormat="1" ht="24" customHeight="1" spans="1:8">
      <c r="A6" s="4" t="s">
        <v>71</v>
      </c>
      <c r="B6" s="4" t="s">
        <v>72</v>
      </c>
      <c r="C6" s="5" t="s">
        <v>73</v>
      </c>
      <c r="D6" s="4" t="s">
        <v>64</v>
      </c>
      <c r="E6" s="6">
        <v>0</v>
      </c>
      <c r="F6" s="6">
        <v>0</v>
      </c>
      <c r="G6" s="6">
        <v>0</v>
      </c>
      <c r="H6" s="7" t="s">
        <v>1</v>
      </c>
    </row>
    <row r="7" ht="22.5" spans="1:8">
      <c r="A7" s="8"/>
      <c r="B7" s="8"/>
      <c r="C7" s="8"/>
      <c r="D7" s="8"/>
      <c r="E7" s="9">
        <v>0</v>
      </c>
      <c r="F7" s="9">
        <v>0</v>
      </c>
      <c r="G7" s="9">
        <v>0</v>
      </c>
      <c r="H7" s="10" t="s">
        <v>252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10" workbookViewId="0">
      <selection activeCell="B37" sqref="B37"/>
    </sheetView>
  </sheetViews>
  <sheetFormatPr defaultColWidth="10" defaultRowHeight="13.5" outlineLevelCol="3"/>
  <cols>
    <col min="1" max="1" width="43.6" customWidth="1"/>
    <col min="2" max="2" width="14" style="15" customWidth="1"/>
    <col min="3" max="3" width="28.875" customWidth="1"/>
    <col min="4" max="4" width="13.5" customWidth="1"/>
    <col min="5" max="5" width="9.76666666666667" customWidth="1"/>
  </cols>
  <sheetData>
    <row r="1" customFormat="1" ht="14.3" customHeight="1" spans="1:4">
      <c r="A1" s="62" t="s">
        <v>6</v>
      </c>
      <c r="B1" s="63"/>
      <c r="C1" s="62"/>
      <c r="D1" s="62"/>
    </row>
    <row r="2" customFormat="1" ht="22.75" customHeight="1" spans="1:4">
      <c r="A2" s="11" t="s">
        <v>7</v>
      </c>
      <c r="B2" s="11"/>
      <c r="C2" s="11"/>
      <c r="D2" s="11"/>
    </row>
    <row r="3" customFormat="1" ht="15.65" customHeight="1" spans="1:4">
      <c r="A3" s="62" t="s">
        <v>8</v>
      </c>
      <c r="B3" s="63"/>
      <c r="C3" s="62"/>
      <c r="D3" s="2" t="s">
        <v>9</v>
      </c>
    </row>
    <row r="4" customFormat="1" ht="17.05" customHeight="1" spans="1:4">
      <c r="A4" s="14" t="s">
        <v>10</v>
      </c>
      <c r="B4" s="14"/>
      <c r="C4" s="14" t="s">
        <v>11</v>
      </c>
      <c r="D4" s="14"/>
    </row>
    <row r="5" customFormat="1" ht="17.05" customHeight="1" spans="1:4">
      <c r="A5" s="14" t="s">
        <v>12</v>
      </c>
      <c r="B5" s="14" t="s">
        <v>13</v>
      </c>
      <c r="C5" s="14" t="s">
        <v>12</v>
      </c>
      <c r="D5" s="14" t="s">
        <v>13</v>
      </c>
    </row>
    <row r="6" customFormat="1" ht="17.05" customHeight="1" spans="1:4">
      <c r="A6" s="12" t="s">
        <v>14</v>
      </c>
      <c r="B6" s="44">
        <v>8816.4</v>
      </c>
      <c r="C6" s="12" t="s">
        <v>15</v>
      </c>
      <c r="D6" s="20"/>
    </row>
    <row r="7" customFormat="1" ht="17.05" customHeight="1" spans="1:4">
      <c r="A7" s="12" t="s">
        <v>16</v>
      </c>
      <c r="B7" s="20"/>
      <c r="C7" s="12" t="s">
        <v>17</v>
      </c>
      <c r="D7" s="20"/>
    </row>
    <row r="8" customFormat="1" ht="17.05" customHeight="1" spans="1:4">
      <c r="A8" s="12" t="s">
        <v>18</v>
      </c>
      <c r="B8" s="20"/>
      <c r="C8" s="12" t="s">
        <v>19</v>
      </c>
      <c r="D8" s="20"/>
    </row>
    <row r="9" customFormat="1" ht="17.05" customHeight="1" spans="1:4">
      <c r="A9" s="12" t="s">
        <v>20</v>
      </c>
      <c r="B9" s="20"/>
      <c r="C9" s="12" t="s">
        <v>21</v>
      </c>
      <c r="D9" s="20"/>
    </row>
    <row r="10" customFormat="1" ht="17.05" customHeight="1" spans="1:4">
      <c r="A10" s="12" t="s">
        <v>22</v>
      </c>
      <c r="B10" s="20"/>
      <c r="C10" s="12" t="s">
        <v>23</v>
      </c>
      <c r="D10" s="20"/>
    </row>
    <row r="11" customFormat="1" ht="17.05" customHeight="1" spans="1:4">
      <c r="A11" s="12" t="s">
        <v>24</v>
      </c>
      <c r="B11" s="3"/>
      <c r="C11" s="12" t="s">
        <v>25</v>
      </c>
      <c r="D11" s="20"/>
    </row>
    <row r="12" customFormat="1" ht="17.05" customHeight="1" spans="1:4">
      <c r="A12" s="12" t="s">
        <v>26</v>
      </c>
      <c r="B12" s="3"/>
      <c r="C12" s="12" t="s">
        <v>27</v>
      </c>
      <c r="D12" s="20"/>
    </row>
    <row r="13" customFormat="1" ht="17.05" customHeight="1" spans="1:4">
      <c r="A13" s="12" t="s">
        <v>28</v>
      </c>
      <c r="B13" s="3"/>
      <c r="C13" s="12" t="s">
        <v>29</v>
      </c>
      <c r="D13" s="44">
        <v>457.97</v>
      </c>
    </row>
    <row r="14" customFormat="1" ht="17.05" customHeight="1" spans="1:4">
      <c r="A14" s="12" t="s">
        <v>30</v>
      </c>
      <c r="B14" s="3"/>
      <c r="C14" s="12" t="s">
        <v>31</v>
      </c>
      <c r="D14" s="20"/>
    </row>
    <row r="15" customFormat="1" ht="17.05" customHeight="1" spans="1:4">
      <c r="A15" s="12"/>
      <c r="B15" s="3"/>
      <c r="C15" s="12" t="s">
        <v>32</v>
      </c>
      <c r="D15" s="44">
        <v>117.97</v>
      </c>
    </row>
    <row r="16" customFormat="1" ht="17.05" customHeight="1" spans="1:4">
      <c r="A16" s="12"/>
      <c r="B16" s="3"/>
      <c r="C16" s="12" t="s">
        <v>33</v>
      </c>
      <c r="D16" s="20"/>
    </row>
    <row r="17" customFormat="1" ht="17.05" customHeight="1" spans="1:4">
      <c r="A17" s="12"/>
      <c r="B17" s="3"/>
      <c r="C17" s="12" t="s">
        <v>34</v>
      </c>
      <c r="D17" s="20"/>
    </row>
    <row r="18" customFormat="1" ht="17.05" customHeight="1" spans="1:4">
      <c r="A18" s="12"/>
      <c r="B18" s="3"/>
      <c r="C18" s="12" t="s">
        <v>35</v>
      </c>
      <c r="D18" s="20"/>
    </row>
    <row r="19" customFormat="1" ht="17.05" customHeight="1" spans="1:4">
      <c r="A19" s="12"/>
      <c r="B19" s="3"/>
      <c r="C19" s="12" t="s">
        <v>36</v>
      </c>
      <c r="D19" s="44">
        <v>9488.87</v>
      </c>
    </row>
    <row r="20" customFormat="1" ht="17.05" customHeight="1" spans="1:4">
      <c r="A20" s="12"/>
      <c r="B20" s="3"/>
      <c r="C20" s="12" t="s">
        <v>37</v>
      </c>
      <c r="D20" s="20"/>
    </row>
    <row r="21" customFormat="1" ht="17.05" customHeight="1" spans="1:4">
      <c r="A21" s="12"/>
      <c r="B21" s="3"/>
      <c r="C21" s="12" t="s">
        <v>38</v>
      </c>
      <c r="D21" s="20"/>
    </row>
    <row r="22" customFormat="1" ht="17.05" customHeight="1" spans="1:4">
      <c r="A22" s="12"/>
      <c r="B22" s="3"/>
      <c r="C22" s="12" t="s">
        <v>39</v>
      </c>
      <c r="D22" s="20"/>
    </row>
    <row r="23" customFormat="1" ht="17.05" customHeight="1" spans="1:4">
      <c r="A23" s="12"/>
      <c r="B23" s="3"/>
      <c r="C23" s="12" t="s">
        <v>40</v>
      </c>
      <c r="D23" s="20"/>
    </row>
    <row r="24" customFormat="1" ht="17.05" customHeight="1" spans="1:4">
      <c r="A24" s="12"/>
      <c r="B24" s="3"/>
      <c r="C24" s="12" t="s">
        <v>41</v>
      </c>
      <c r="D24" s="20"/>
    </row>
    <row r="25" customFormat="1" ht="17.05" customHeight="1" spans="1:4">
      <c r="A25" s="12"/>
      <c r="B25" s="3"/>
      <c r="C25" s="12" t="s">
        <v>42</v>
      </c>
      <c r="D25" s="44">
        <v>382.58</v>
      </c>
    </row>
    <row r="26" customFormat="1" ht="17.05" customHeight="1" spans="1:4">
      <c r="A26" s="12"/>
      <c r="B26" s="3"/>
      <c r="C26" s="12" t="s">
        <v>43</v>
      </c>
      <c r="D26" s="20"/>
    </row>
    <row r="27" customFormat="1" ht="17.05" customHeight="1" spans="1:4">
      <c r="A27" s="12"/>
      <c r="B27" s="3"/>
      <c r="C27" s="12" t="s">
        <v>44</v>
      </c>
      <c r="D27" s="20"/>
    </row>
    <row r="28" customFormat="1" ht="17.05" customHeight="1" spans="1:4">
      <c r="A28" s="12"/>
      <c r="B28" s="3"/>
      <c r="C28" s="12" t="s">
        <v>45</v>
      </c>
      <c r="D28" s="20"/>
    </row>
    <row r="29" customFormat="1" ht="17.05" customHeight="1" spans="1:4">
      <c r="A29" s="12"/>
      <c r="B29" s="3"/>
      <c r="C29" s="12" t="s">
        <v>46</v>
      </c>
      <c r="D29" s="20"/>
    </row>
    <row r="30" customFormat="1" ht="17.05" customHeight="1" spans="1:4">
      <c r="A30" s="12"/>
      <c r="B30" s="3"/>
      <c r="C30" s="12" t="s">
        <v>47</v>
      </c>
      <c r="D30" s="20"/>
    </row>
    <row r="31" customFormat="1" ht="17.05" customHeight="1" spans="1:4">
      <c r="A31" s="12"/>
      <c r="B31" s="3"/>
      <c r="C31" s="12" t="s">
        <v>48</v>
      </c>
      <c r="D31" s="20"/>
    </row>
    <row r="32" customFormat="1" ht="17.05" customHeight="1" spans="1:4">
      <c r="A32" s="12"/>
      <c r="B32" s="3"/>
      <c r="C32" s="12" t="s">
        <v>49</v>
      </c>
      <c r="D32" s="20"/>
    </row>
    <row r="33" customFormat="1" ht="17.05" customHeight="1" spans="1:4">
      <c r="A33" s="12"/>
      <c r="B33" s="3"/>
      <c r="C33" s="12" t="s">
        <v>50</v>
      </c>
      <c r="D33" s="20"/>
    </row>
    <row r="34" customFormat="1" ht="17.05" customHeight="1" spans="1:4">
      <c r="A34" s="12"/>
      <c r="B34" s="3"/>
      <c r="C34" s="12" t="s">
        <v>51</v>
      </c>
      <c r="D34" s="20"/>
    </row>
    <row r="35" customFormat="1" ht="17.05" customHeight="1" spans="1:4">
      <c r="A35" s="12"/>
      <c r="B35" s="3"/>
      <c r="C35" s="12" t="s">
        <v>52</v>
      </c>
      <c r="D35" s="20"/>
    </row>
    <row r="36" customFormat="1" ht="17.05" customHeight="1" spans="1:4">
      <c r="A36" s="3" t="s">
        <v>53</v>
      </c>
      <c r="B36" s="20">
        <f>B6</f>
        <v>8816.4</v>
      </c>
      <c r="C36" s="3" t="s">
        <v>54</v>
      </c>
      <c r="D36" s="20">
        <f>SUM(D6:D35)</f>
        <v>10447.39</v>
      </c>
    </row>
    <row r="37" customFormat="1" ht="17.05" customHeight="1" spans="1:4">
      <c r="A37" s="12" t="s">
        <v>55</v>
      </c>
      <c r="B37" s="44">
        <v>1630.99</v>
      </c>
      <c r="C37" s="12" t="s">
        <v>56</v>
      </c>
      <c r="D37" s="13"/>
    </row>
    <row r="38" customFormat="1" ht="17.05" customHeight="1" spans="1:4">
      <c r="A38" s="12"/>
      <c r="B38" s="3"/>
      <c r="C38" s="12"/>
      <c r="D38" s="13"/>
    </row>
    <row r="39" customFormat="1" ht="17.05" customHeight="1" spans="1:4">
      <c r="A39" s="3" t="s">
        <v>57</v>
      </c>
      <c r="B39" s="20">
        <f>B36+B37</f>
        <v>10447.39</v>
      </c>
      <c r="C39" s="3" t="s">
        <v>58</v>
      </c>
      <c r="D39" s="20">
        <f>D36</f>
        <v>10447.39</v>
      </c>
    </row>
    <row r="40" customFormat="1" ht="14.3" customHeight="1" spans="1:4">
      <c r="A40" s="12" t="s">
        <v>59</v>
      </c>
      <c r="B40" s="3"/>
      <c r="C40" s="12"/>
      <c r="D40" s="12"/>
    </row>
  </sheetData>
  <mergeCells count="6">
    <mergeCell ref="A1:D1"/>
    <mergeCell ref="A2:D2"/>
    <mergeCell ref="A3:C3"/>
    <mergeCell ref="A4:B4"/>
    <mergeCell ref="C4:D4"/>
    <mergeCell ref="A40:D40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selection activeCell="F39" sqref="F39"/>
    </sheetView>
  </sheetViews>
  <sheetFormatPr defaultColWidth="10" defaultRowHeight="13.5"/>
  <cols>
    <col min="1" max="3" width="7.69166666666667" customWidth="1"/>
    <col min="4" max="4" width="28.375" customWidth="1"/>
    <col min="5" max="5" width="11.125" style="15" customWidth="1"/>
    <col min="6" max="6" width="12.375" style="15" customWidth="1"/>
    <col min="7" max="7" width="17.95" style="15" customWidth="1"/>
    <col min="8" max="8" width="10" style="15" customWidth="1"/>
    <col min="9" max="9" width="10.625" style="15" customWidth="1"/>
    <col min="10" max="11" width="10.125" style="15" customWidth="1"/>
    <col min="12" max="12" width="10.375" customWidth="1"/>
    <col min="13" max="13" width="9.76666666666667" customWidth="1"/>
  </cols>
  <sheetData>
    <row r="1" spans="1:1">
      <c r="A1" t="s">
        <v>60</v>
      </c>
    </row>
    <row r="2" customFormat="1" ht="22.75" customHeight="1" spans="1:12">
      <c r="A2" s="11" t="s">
        <v>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customFormat="1" ht="12" customHeight="1" spans="5:12">
      <c r="E3" s="15"/>
      <c r="F3" s="15"/>
      <c r="G3" s="15"/>
      <c r="H3" s="15"/>
      <c r="I3" s="15"/>
      <c r="J3" s="15"/>
      <c r="K3" s="15"/>
      <c r="L3" s="2" t="s">
        <v>9</v>
      </c>
    </row>
    <row r="4" customFormat="1" ht="20" customHeight="1" spans="1:12">
      <c r="A4" s="37" t="s">
        <v>62</v>
      </c>
      <c r="B4" s="37"/>
      <c r="C4" s="37"/>
      <c r="D4" s="37" t="s">
        <v>63</v>
      </c>
      <c r="E4" s="37" t="s">
        <v>64</v>
      </c>
      <c r="F4" s="37" t="s">
        <v>55</v>
      </c>
      <c r="G4" s="37" t="s">
        <v>65</v>
      </c>
      <c r="H4" s="37" t="s">
        <v>66</v>
      </c>
      <c r="I4" s="37" t="s">
        <v>67</v>
      </c>
      <c r="J4" s="37" t="s">
        <v>68</v>
      </c>
      <c r="K4" s="37" t="s">
        <v>69</v>
      </c>
      <c r="L4" s="37" t="s">
        <v>70</v>
      </c>
    </row>
    <row r="5" customFormat="1" ht="11" customHeight="1" spans="1:12">
      <c r="A5" s="37" t="s">
        <v>71</v>
      </c>
      <c r="B5" s="37" t="s">
        <v>72</v>
      </c>
      <c r="C5" s="37" t="s">
        <v>73</v>
      </c>
      <c r="D5" s="37"/>
      <c r="E5" s="37"/>
      <c r="F5" s="37"/>
      <c r="G5" s="37"/>
      <c r="H5" s="37"/>
      <c r="I5" s="37"/>
      <c r="J5" s="37"/>
      <c r="K5" s="37"/>
      <c r="L5" s="37"/>
    </row>
    <row r="6" customFormat="1" ht="14.3" customHeight="1" spans="1:12">
      <c r="A6" s="39"/>
      <c r="B6" s="39"/>
      <c r="C6" s="39"/>
      <c r="D6" s="37" t="s">
        <v>64</v>
      </c>
      <c r="E6" s="38">
        <f t="shared" ref="E6:E15" si="0">F6+G6</f>
        <v>10447.39</v>
      </c>
      <c r="F6" s="38">
        <f t="shared" ref="F6:K6" si="1">F7+F15+F20+F32</f>
        <v>1630.99</v>
      </c>
      <c r="G6" s="38">
        <f t="shared" si="1"/>
        <v>8816.4</v>
      </c>
      <c r="H6" s="38">
        <f t="shared" si="1"/>
        <v>0</v>
      </c>
      <c r="I6" s="38">
        <f t="shared" si="1"/>
        <v>0</v>
      </c>
      <c r="J6" s="38">
        <f t="shared" si="1"/>
        <v>0</v>
      </c>
      <c r="K6" s="38">
        <f t="shared" si="1"/>
        <v>0</v>
      </c>
      <c r="L6" s="39"/>
    </row>
    <row r="7" s="56" customFormat="1" ht="14.3" customHeight="1" spans="1:12">
      <c r="A7" s="40" t="s">
        <v>74</v>
      </c>
      <c r="B7" s="40"/>
      <c r="C7" s="40"/>
      <c r="D7" s="40" t="s">
        <v>75</v>
      </c>
      <c r="E7" s="38">
        <f t="shared" si="0"/>
        <v>457.97</v>
      </c>
      <c r="F7" s="38">
        <f t="shared" ref="F7:K7" si="2">F8+F10+F13</f>
        <v>0</v>
      </c>
      <c r="G7" s="38">
        <f t="shared" si="2"/>
        <v>457.97</v>
      </c>
      <c r="H7" s="38">
        <f t="shared" si="2"/>
        <v>0</v>
      </c>
      <c r="I7" s="38">
        <f t="shared" si="2"/>
        <v>0</v>
      </c>
      <c r="J7" s="38">
        <f t="shared" si="2"/>
        <v>0</v>
      </c>
      <c r="K7" s="38">
        <f t="shared" si="2"/>
        <v>0</v>
      </c>
      <c r="L7" s="60"/>
    </row>
    <row r="8" s="56" customFormat="1" ht="14.3" customHeight="1" spans="1:12">
      <c r="A8" s="37"/>
      <c r="B8" s="40" t="s">
        <v>76</v>
      </c>
      <c r="C8" s="40"/>
      <c r="D8" s="40" t="s">
        <v>77</v>
      </c>
      <c r="E8" s="38">
        <f t="shared" si="0"/>
        <v>183.22</v>
      </c>
      <c r="F8" s="38">
        <f t="shared" ref="F8:K8" si="3">F9</f>
        <v>0</v>
      </c>
      <c r="G8" s="38">
        <f t="shared" si="3"/>
        <v>183.22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9"/>
    </row>
    <row r="9" s="56" customFormat="1" ht="14.3" customHeight="1" spans="1:12">
      <c r="A9" s="37"/>
      <c r="B9" s="40"/>
      <c r="C9" s="40" t="s">
        <v>78</v>
      </c>
      <c r="D9" s="41" t="s">
        <v>79</v>
      </c>
      <c r="E9" s="38">
        <f t="shared" si="0"/>
        <v>183.22</v>
      </c>
      <c r="F9" s="38"/>
      <c r="G9" s="38">
        <v>183.22</v>
      </c>
      <c r="H9" s="38">
        <v>0</v>
      </c>
      <c r="I9" s="38">
        <v>0</v>
      </c>
      <c r="J9" s="38">
        <v>0</v>
      </c>
      <c r="K9" s="38">
        <v>0</v>
      </c>
      <c r="L9" s="39"/>
    </row>
    <row r="10" s="56" customFormat="1" ht="14.3" customHeight="1" spans="1:12">
      <c r="A10" s="37"/>
      <c r="B10" s="40" t="s">
        <v>80</v>
      </c>
      <c r="C10" s="40"/>
      <c r="D10" s="40" t="s">
        <v>81</v>
      </c>
      <c r="E10" s="38">
        <f t="shared" si="0"/>
        <v>12.09</v>
      </c>
      <c r="F10" s="38">
        <f t="shared" ref="F10:K10" si="4">F11+F12</f>
        <v>0</v>
      </c>
      <c r="G10" s="38">
        <f t="shared" si="4"/>
        <v>12.09</v>
      </c>
      <c r="H10" s="38">
        <f t="shared" si="4"/>
        <v>0</v>
      </c>
      <c r="I10" s="38">
        <f t="shared" si="4"/>
        <v>0</v>
      </c>
      <c r="J10" s="38">
        <f t="shared" si="4"/>
        <v>0</v>
      </c>
      <c r="K10" s="38">
        <f t="shared" si="4"/>
        <v>0</v>
      </c>
      <c r="L10" s="39"/>
    </row>
    <row r="11" s="56" customFormat="1" ht="14.3" customHeight="1" spans="1:12">
      <c r="A11" s="37"/>
      <c r="B11" s="40"/>
      <c r="C11" s="40" t="s">
        <v>82</v>
      </c>
      <c r="D11" s="41" t="s">
        <v>83</v>
      </c>
      <c r="E11" s="38">
        <f t="shared" si="0"/>
        <v>7.51</v>
      </c>
      <c r="F11" s="38"/>
      <c r="G11" s="38">
        <v>7.51</v>
      </c>
      <c r="H11" s="38">
        <v>0</v>
      </c>
      <c r="I11" s="38">
        <v>0</v>
      </c>
      <c r="J11" s="38">
        <v>0</v>
      </c>
      <c r="K11" s="38">
        <v>0</v>
      </c>
      <c r="L11" s="39"/>
    </row>
    <row r="12" s="56" customFormat="1" ht="14.3" customHeight="1" spans="1:12">
      <c r="A12" s="37"/>
      <c r="B12" s="40"/>
      <c r="C12" s="40" t="s">
        <v>84</v>
      </c>
      <c r="D12" s="41" t="s">
        <v>85</v>
      </c>
      <c r="E12" s="38">
        <f t="shared" si="0"/>
        <v>4.58</v>
      </c>
      <c r="F12" s="38"/>
      <c r="G12" s="38">
        <v>4.58</v>
      </c>
      <c r="H12" s="38">
        <v>0</v>
      </c>
      <c r="I12" s="38">
        <v>0</v>
      </c>
      <c r="J12" s="38">
        <v>0</v>
      </c>
      <c r="K12" s="38">
        <v>0</v>
      </c>
      <c r="L12" s="39"/>
    </row>
    <row r="13" s="56" customFormat="1" spans="1:12">
      <c r="A13" s="37"/>
      <c r="B13" s="40">
        <v>20899</v>
      </c>
      <c r="C13" s="40"/>
      <c r="D13" s="41" t="s">
        <v>86</v>
      </c>
      <c r="E13" s="38">
        <f t="shared" si="0"/>
        <v>262.66</v>
      </c>
      <c r="F13" s="38">
        <f t="shared" ref="F13:K13" si="5">F14</f>
        <v>0</v>
      </c>
      <c r="G13" s="38">
        <f t="shared" si="5"/>
        <v>262.66</v>
      </c>
      <c r="H13" s="38">
        <f t="shared" si="5"/>
        <v>0</v>
      </c>
      <c r="I13" s="38">
        <f t="shared" si="5"/>
        <v>0</v>
      </c>
      <c r="J13" s="38">
        <f t="shared" si="5"/>
        <v>0</v>
      </c>
      <c r="K13" s="38">
        <f t="shared" si="5"/>
        <v>0</v>
      </c>
      <c r="L13" s="61"/>
    </row>
    <row r="14" s="56" customFormat="1" spans="1:12">
      <c r="A14" s="37"/>
      <c r="B14" s="40"/>
      <c r="C14" s="40">
        <v>2089999</v>
      </c>
      <c r="D14" s="41" t="s">
        <v>86</v>
      </c>
      <c r="E14" s="38">
        <f t="shared" si="0"/>
        <v>262.66</v>
      </c>
      <c r="F14" s="38"/>
      <c r="G14" s="38">
        <v>262.66</v>
      </c>
      <c r="H14" s="38"/>
      <c r="I14" s="38"/>
      <c r="J14" s="38"/>
      <c r="K14" s="38"/>
      <c r="L14" s="61"/>
    </row>
    <row r="15" s="56" customFormat="1" spans="1:12">
      <c r="A15" s="40" t="s">
        <v>87</v>
      </c>
      <c r="B15" s="40"/>
      <c r="C15" s="40"/>
      <c r="D15" s="40" t="s">
        <v>88</v>
      </c>
      <c r="E15" s="38">
        <f t="shared" si="0"/>
        <v>117.97</v>
      </c>
      <c r="F15" s="38">
        <f t="shared" ref="F15:K15" si="6">F16</f>
        <v>0</v>
      </c>
      <c r="G15" s="38">
        <f t="shared" si="6"/>
        <v>117.97</v>
      </c>
      <c r="H15" s="38">
        <f t="shared" si="6"/>
        <v>0</v>
      </c>
      <c r="I15" s="38">
        <f t="shared" si="6"/>
        <v>0</v>
      </c>
      <c r="J15" s="38">
        <f t="shared" si="6"/>
        <v>0</v>
      </c>
      <c r="K15" s="38">
        <f t="shared" si="6"/>
        <v>0</v>
      </c>
      <c r="L15" s="61"/>
    </row>
    <row r="16" s="56" customFormat="1" spans="1:12">
      <c r="A16" s="57"/>
      <c r="B16" s="40" t="s">
        <v>89</v>
      </c>
      <c r="C16" s="40"/>
      <c r="D16" s="40" t="s">
        <v>90</v>
      </c>
      <c r="E16" s="38">
        <f>E17+E18</f>
        <v>37.15</v>
      </c>
      <c r="F16" s="38">
        <f t="shared" ref="F16:K16" si="7">F17+F18</f>
        <v>0</v>
      </c>
      <c r="G16" s="38">
        <f>G17+G18+G19</f>
        <v>117.97</v>
      </c>
      <c r="H16" s="38">
        <f t="shared" si="7"/>
        <v>0</v>
      </c>
      <c r="I16" s="38">
        <f t="shared" si="7"/>
        <v>0</v>
      </c>
      <c r="J16" s="38">
        <f t="shared" si="7"/>
        <v>0</v>
      </c>
      <c r="K16" s="38">
        <f t="shared" si="7"/>
        <v>0</v>
      </c>
      <c r="L16" s="61"/>
    </row>
    <row r="17" s="56" customFormat="1" spans="1:12">
      <c r="A17" s="58"/>
      <c r="B17" s="57"/>
      <c r="C17" s="40" t="s">
        <v>91</v>
      </c>
      <c r="D17" s="41" t="s">
        <v>92</v>
      </c>
      <c r="E17" s="38">
        <f>F17+G17</f>
        <v>0.87</v>
      </c>
      <c r="F17" s="38"/>
      <c r="G17" s="38">
        <v>0.87</v>
      </c>
      <c r="H17" s="38"/>
      <c r="I17" s="38"/>
      <c r="J17" s="38"/>
      <c r="K17" s="38"/>
      <c r="L17" s="61"/>
    </row>
    <row r="18" s="56" customFormat="1" spans="1:12">
      <c r="A18" s="58"/>
      <c r="B18" s="58"/>
      <c r="C18" s="40">
        <v>2101103</v>
      </c>
      <c r="D18" s="41" t="s">
        <v>93</v>
      </c>
      <c r="E18" s="38">
        <f>F18+G18</f>
        <v>36.28</v>
      </c>
      <c r="F18" s="38"/>
      <c r="G18" s="38">
        <v>36.28</v>
      </c>
      <c r="H18" s="38"/>
      <c r="I18" s="38"/>
      <c r="J18" s="38"/>
      <c r="K18" s="38"/>
      <c r="L18" s="61"/>
    </row>
    <row r="19" s="56" customFormat="1" spans="1:12">
      <c r="A19" s="59"/>
      <c r="B19" s="59"/>
      <c r="C19" s="40">
        <v>2101199</v>
      </c>
      <c r="D19" s="41" t="s">
        <v>94</v>
      </c>
      <c r="E19" s="38">
        <f>F19+G19</f>
        <v>80.82</v>
      </c>
      <c r="F19" s="38"/>
      <c r="G19" s="38">
        <v>80.82</v>
      </c>
      <c r="H19" s="38"/>
      <c r="I19" s="38"/>
      <c r="J19" s="38"/>
      <c r="K19" s="38"/>
      <c r="L19" s="61"/>
    </row>
    <row r="20" s="56" customFormat="1" spans="1:12">
      <c r="A20" s="40" t="s">
        <v>95</v>
      </c>
      <c r="B20" s="40"/>
      <c r="C20" s="40"/>
      <c r="D20" s="40" t="s">
        <v>96</v>
      </c>
      <c r="E20" s="38">
        <f>E21+E30</f>
        <v>9488.87</v>
      </c>
      <c r="F20" s="38">
        <f t="shared" ref="F20:K20" si="8">F21+F30</f>
        <v>1630.99</v>
      </c>
      <c r="G20" s="38">
        <f t="shared" si="8"/>
        <v>7857.88</v>
      </c>
      <c r="H20" s="38">
        <f t="shared" si="8"/>
        <v>0</v>
      </c>
      <c r="I20" s="38">
        <f t="shared" si="8"/>
        <v>0</v>
      </c>
      <c r="J20" s="38">
        <f t="shared" si="8"/>
        <v>0</v>
      </c>
      <c r="K20" s="38">
        <f t="shared" si="8"/>
        <v>0</v>
      </c>
      <c r="L20" s="61"/>
    </row>
    <row r="21" s="56" customFormat="1" spans="1:12">
      <c r="A21" s="40"/>
      <c r="B21" s="40" t="s">
        <v>97</v>
      </c>
      <c r="C21" s="40"/>
      <c r="D21" s="40" t="s">
        <v>98</v>
      </c>
      <c r="E21" s="38">
        <f t="shared" ref="E20:E40" si="9">F21+G21</f>
        <v>7412.37</v>
      </c>
      <c r="F21" s="38">
        <f t="shared" ref="F21:K21" si="10">F22+F23+F24+F25+F26+F27+F28+F29</f>
        <v>764.94</v>
      </c>
      <c r="G21" s="38">
        <f t="shared" si="10"/>
        <v>6647.43</v>
      </c>
      <c r="H21" s="38">
        <f t="shared" si="10"/>
        <v>0</v>
      </c>
      <c r="I21" s="38">
        <f t="shared" si="10"/>
        <v>0</v>
      </c>
      <c r="J21" s="38">
        <f t="shared" si="10"/>
        <v>0</v>
      </c>
      <c r="K21" s="38">
        <f t="shared" si="10"/>
        <v>0</v>
      </c>
      <c r="L21" s="61"/>
    </row>
    <row r="22" s="56" customFormat="1" spans="1:12">
      <c r="A22" s="40"/>
      <c r="B22" s="40"/>
      <c r="C22" s="40" t="s">
        <v>99</v>
      </c>
      <c r="D22" s="41" t="s">
        <v>100</v>
      </c>
      <c r="E22" s="38">
        <f t="shared" si="9"/>
        <v>2540.71</v>
      </c>
      <c r="F22" s="38">
        <v>60.44</v>
      </c>
      <c r="G22" s="38">
        <v>2480.27</v>
      </c>
      <c r="H22" s="38"/>
      <c r="I22" s="38"/>
      <c r="J22" s="38"/>
      <c r="K22" s="38"/>
      <c r="L22" s="61"/>
    </row>
    <row r="23" s="56" customFormat="1" spans="1:12">
      <c r="A23" s="40"/>
      <c r="B23" s="40"/>
      <c r="C23" s="40">
        <v>2140104</v>
      </c>
      <c r="D23" s="41" t="s">
        <v>101</v>
      </c>
      <c r="E23" s="38">
        <f t="shared" si="9"/>
        <v>231.28</v>
      </c>
      <c r="F23" s="38">
        <v>231.28</v>
      </c>
      <c r="G23" s="38"/>
      <c r="H23" s="38"/>
      <c r="I23" s="38"/>
      <c r="J23" s="38"/>
      <c r="K23" s="38"/>
      <c r="L23" s="61"/>
    </row>
    <row r="24" s="56" customFormat="1" spans="1:12">
      <c r="A24" s="40"/>
      <c r="B24" s="40"/>
      <c r="C24" s="40" t="s">
        <v>102</v>
      </c>
      <c r="D24" s="41" t="s">
        <v>103</v>
      </c>
      <c r="E24" s="38">
        <f t="shared" si="9"/>
        <v>3220.86</v>
      </c>
      <c r="F24" s="38">
        <v>1.35</v>
      </c>
      <c r="G24" s="38">
        <v>3219.51</v>
      </c>
      <c r="H24" s="38"/>
      <c r="I24" s="38"/>
      <c r="J24" s="38"/>
      <c r="K24" s="38"/>
      <c r="L24" s="61"/>
    </row>
    <row r="25" s="56" customFormat="1" spans="1:12">
      <c r="A25" s="40"/>
      <c r="B25" s="40"/>
      <c r="C25" s="40" t="s">
        <v>104</v>
      </c>
      <c r="D25" s="41" t="s">
        <v>105</v>
      </c>
      <c r="E25" s="38">
        <f t="shared" si="9"/>
        <v>43.37</v>
      </c>
      <c r="F25" s="38"/>
      <c r="G25" s="38">
        <v>43.37</v>
      </c>
      <c r="H25" s="38"/>
      <c r="I25" s="38"/>
      <c r="J25" s="38"/>
      <c r="K25" s="38"/>
      <c r="L25" s="61"/>
    </row>
    <row r="26" s="56" customFormat="1" spans="1:12">
      <c r="A26" s="40"/>
      <c r="B26" s="40"/>
      <c r="C26" s="40" t="s">
        <v>106</v>
      </c>
      <c r="D26" s="41" t="s">
        <v>107</v>
      </c>
      <c r="E26" s="38">
        <f t="shared" si="9"/>
        <v>247.94</v>
      </c>
      <c r="F26" s="38">
        <v>21.76</v>
      </c>
      <c r="G26" s="38">
        <v>226.18</v>
      </c>
      <c r="H26" s="38"/>
      <c r="I26" s="38"/>
      <c r="J26" s="38"/>
      <c r="K26" s="38"/>
      <c r="L26" s="61"/>
    </row>
    <row r="27" s="56" customFormat="1" spans="1:12">
      <c r="A27" s="40"/>
      <c r="B27" s="40"/>
      <c r="C27" s="40" t="s">
        <v>108</v>
      </c>
      <c r="D27" s="41" t="s">
        <v>109</v>
      </c>
      <c r="E27" s="38">
        <f t="shared" si="9"/>
        <v>470.4</v>
      </c>
      <c r="F27" s="38">
        <v>213</v>
      </c>
      <c r="G27" s="38">
        <v>257.4</v>
      </c>
      <c r="H27" s="38"/>
      <c r="I27" s="38"/>
      <c r="J27" s="38"/>
      <c r="K27" s="38"/>
      <c r="L27" s="61"/>
    </row>
    <row r="28" s="56" customFormat="1" spans="1:12">
      <c r="A28" s="40"/>
      <c r="B28" s="40"/>
      <c r="C28" s="40">
        <v>2140131</v>
      </c>
      <c r="D28" s="41" t="s">
        <v>110</v>
      </c>
      <c r="E28" s="38">
        <f t="shared" si="9"/>
        <v>41.75</v>
      </c>
      <c r="F28" s="38">
        <v>41.75</v>
      </c>
      <c r="G28" s="38"/>
      <c r="H28" s="38"/>
      <c r="I28" s="38"/>
      <c r="J28" s="38"/>
      <c r="K28" s="38"/>
      <c r="L28" s="61"/>
    </row>
    <row r="29" s="56" customFormat="1" spans="1:12">
      <c r="A29" s="40"/>
      <c r="B29" s="40"/>
      <c r="C29" s="40" t="s">
        <v>111</v>
      </c>
      <c r="D29" s="41" t="s">
        <v>112</v>
      </c>
      <c r="E29" s="38">
        <f t="shared" si="9"/>
        <v>616.06</v>
      </c>
      <c r="F29" s="38">
        <v>195.36</v>
      </c>
      <c r="G29" s="38">
        <v>420.7</v>
      </c>
      <c r="H29" s="38"/>
      <c r="I29" s="38"/>
      <c r="J29" s="38"/>
      <c r="K29" s="38"/>
      <c r="L29" s="61"/>
    </row>
    <row r="30" s="56" customFormat="1" spans="1:12">
      <c r="A30" s="40"/>
      <c r="B30" s="40" t="s">
        <v>113</v>
      </c>
      <c r="C30" s="40"/>
      <c r="D30" s="40" t="s">
        <v>114</v>
      </c>
      <c r="E30" s="38">
        <f t="shared" si="9"/>
        <v>2076.5</v>
      </c>
      <c r="F30" s="38">
        <f t="shared" ref="F30:K30" si="11">F31</f>
        <v>866.05</v>
      </c>
      <c r="G30" s="38">
        <f t="shared" si="11"/>
        <v>1210.45</v>
      </c>
      <c r="H30" s="38">
        <f t="shared" si="11"/>
        <v>0</v>
      </c>
      <c r="I30" s="38">
        <f t="shared" si="11"/>
        <v>0</v>
      </c>
      <c r="J30" s="38">
        <f t="shared" si="11"/>
        <v>0</v>
      </c>
      <c r="K30" s="38">
        <f t="shared" si="11"/>
        <v>0</v>
      </c>
      <c r="L30" s="61"/>
    </row>
    <row r="31" s="56" customFormat="1" spans="1:12">
      <c r="A31" s="40"/>
      <c r="B31" s="40"/>
      <c r="C31" s="40" t="s">
        <v>115</v>
      </c>
      <c r="D31" s="41" t="s">
        <v>116</v>
      </c>
      <c r="E31" s="38">
        <f t="shared" si="9"/>
        <v>2076.5</v>
      </c>
      <c r="F31" s="38">
        <v>866.05</v>
      </c>
      <c r="G31" s="38">
        <v>1210.45</v>
      </c>
      <c r="H31" s="38"/>
      <c r="I31" s="38"/>
      <c r="J31" s="38"/>
      <c r="K31" s="38"/>
      <c r="L31" s="61"/>
    </row>
    <row r="32" s="56" customFormat="1" spans="1:12">
      <c r="A32" s="40" t="s">
        <v>117</v>
      </c>
      <c r="B32" s="40"/>
      <c r="C32" s="40"/>
      <c r="D32" s="40" t="s">
        <v>118</v>
      </c>
      <c r="E32" s="38">
        <f t="shared" si="9"/>
        <v>382.58</v>
      </c>
      <c r="F32" s="38">
        <f t="shared" ref="F32:K32" si="12">F33</f>
        <v>0</v>
      </c>
      <c r="G32" s="38">
        <f t="shared" si="12"/>
        <v>382.58</v>
      </c>
      <c r="H32" s="38">
        <f t="shared" si="12"/>
        <v>0</v>
      </c>
      <c r="I32" s="38">
        <f t="shared" si="12"/>
        <v>0</v>
      </c>
      <c r="J32" s="38">
        <f t="shared" si="12"/>
        <v>0</v>
      </c>
      <c r="K32" s="38">
        <f t="shared" si="12"/>
        <v>0</v>
      </c>
      <c r="L32" s="61"/>
    </row>
    <row r="33" s="56" customFormat="1" spans="1:12">
      <c r="A33" s="37"/>
      <c r="B33" s="40" t="s">
        <v>119</v>
      </c>
      <c r="C33" s="40"/>
      <c r="D33" s="40" t="s">
        <v>120</v>
      </c>
      <c r="E33" s="38">
        <f t="shared" si="9"/>
        <v>382.58</v>
      </c>
      <c r="F33" s="38">
        <f t="shared" ref="F33:K33" si="13">F34+F35</f>
        <v>0</v>
      </c>
      <c r="G33" s="38">
        <f t="shared" si="13"/>
        <v>382.58</v>
      </c>
      <c r="H33" s="38">
        <f t="shared" si="13"/>
        <v>0</v>
      </c>
      <c r="I33" s="38">
        <f t="shared" si="13"/>
        <v>0</v>
      </c>
      <c r="J33" s="38">
        <f t="shared" si="13"/>
        <v>0</v>
      </c>
      <c r="K33" s="38">
        <f t="shared" si="13"/>
        <v>0</v>
      </c>
      <c r="L33" s="61"/>
    </row>
    <row r="34" s="56" customFormat="1" spans="1:12">
      <c r="A34" s="37"/>
      <c r="B34" s="40"/>
      <c r="C34" s="40" t="s">
        <v>121</v>
      </c>
      <c r="D34" s="41" t="s">
        <v>122</v>
      </c>
      <c r="E34" s="38">
        <f t="shared" si="9"/>
        <v>168.44</v>
      </c>
      <c r="F34" s="38"/>
      <c r="G34" s="38">
        <v>168.44</v>
      </c>
      <c r="H34" s="38"/>
      <c r="I34" s="38"/>
      <c r="J34" s="38"/>
      <c r="K34" s="38"/>
      <c r="L34" s="61"/>
    </row>
    <row r="35" s="56" customFormat="1" spans="1:12">
      <c r="A35" s="37"/>
      <c r="B35" s="40"/>
      <c r="C35" s="40" t="s">
        <v>123</v>
      </c>
      <c r="D35" s="41" t="s">
        <v>124</v>
      </c>
      <c r="E35" s="38">
        <f t="shared" si="9"/>
        <v>214.14</v>
      </c>
      <c r="F35" s="38"/>
      <c r="G35" s="38">
        <v>214.14</v>
      </c>
      <c r="H35" s="38"/>
      <c r="I35" s="38"/>
      <c r="J35" s="38"/>
      <c r="K35" s="38"/>
      <c r="L35" s="61"/>
    </row>
  </sheetData>
  <mergeCells count="18">
    <mergeCell ref="A2:L2"/>
    <mergeCell ref="A4:C4"/>
    <mergeCell ref="A8:A14"/>
    <mergeCell ref="A16:A19"/>
    <mergeCell ref="A21:A31"/>
    <mergeCell ref="A33:A35"/>
    <mergeCell ref="B11:B12"/>
    <mergeCell ref="B17:B19"/>
    <mergeCell ref="B22:B29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91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selection activeCell="J17" sqref="J17"/>
    </sheetView>
  </sheetViews>
  <sheetFormatPr defaultColWidth="10" defaultRowHeight="13.5"/>
  <cols>
    <col min="1" max="3" width="7.69166666666667" customWidth="1"/>
    <col min="4" max="4" width="30.775" customWidth="1"/>
    <col min="5" max="5" width="17.95" style="15" customWidth="1"/>
    <col min="6" max="7" width="15.3833333333333" style="15" customWidth="1"/>
    <col min="8" max="9" width="15.3833333333333" customWidth="1"/>
    <col min="10" max="10" width="12.8166666666667" customWidth="1"/>
    <col min="11" max="11" width="9.76666666666667" customWidth="1"/>
  </cols>
  <sheetData>
    <row r="1" spans="1:1">
      <c r="A1" t="s">
        <v>125</v>
      </c>
    </row>
    <row r="2" customFormat="1" ht="22.75" customHeight="1" spans="1:10">
      <c r="A2" s="11" t="s">
        <v>126</v>
      </c>
      <c r="B2" s="11"/>
      <c r="C2" s="11"/>
      <c r="D2" s="11"/>
      <c r="E2" s="11"/>
      <c r="F2" s="11"/>
      <c r="G2" s="11"/>
      <c r="H2" s="11"/>
      <c r="I2" s="11"/>
      <c r="J2" s="11"/>
    </row>
    <row r="3" customFormat="1" ht="15.65" customHeight="1" spans="5:10">
      <c r="E3" s="15"/>
      <c r="F3" s="15"/>
      <c r="G3" s="15"/>
      <c r="J3" s="2" t="s">
        <v>9</v>
      </c>
    </row>
    <row r="4" customFormat="1" ht="22.6" customHeight="1" spans="1:10">
      <c r="A4" s="42" t="s">
        <v>62</v>
      </c>
      <c r="B4" s="42"/>
      <c r="C4" s="53"/>
      <c r="D4" s="37" t="s">
        <v>63</v>
      </c>
      <c r="E4" s="37" t="s">
        <v>64</v>
      </c>
      <c r="F4" s="37" t="s">
        <v>127</v>
      </c>
      <c r="G4" s="37" t="s">
        <v>128</v>
      </c>
      <c r="H4" s="37" t="s">
        <v>129</v>
      </c>
      <c r="I4" s="37" t="s">
        <v>130</v>
      </c>
      <c r="J4" s="37" t="s">
        <v>70</v>
      </c>
    </row>
    <row r="5" customFormat="1" ht="22.6" customHeight="1" spans="1:10">
      <c r="A5" s="42" t="s">
        <v>71</v>
      </c>
      <c r="B5" s="42" t="s">
        <v>72</v>
      </c>
      <c r="C5" s="53" t="s">
        <v>73</v>
      </c>
      <c r="D5" s="37"/>
      <c r="E5" s="37"/>
      <c r="F5" s="37"/>
      <c r="G5" s="37"/>
      <c r="H5" s="37"/>
      <c r="I5" s="37"/>
      <c r="J5" s="37"/>
    </row>
    <row r="6" customFormat="1" ht="14.3" customHeight="1" spans="1:10">
      <c r="A6" s="43"/>
      <c r="B6" s="43"/>
      <c r="C6" s="54"/>
      <c r="D6" s="37" t="s">
        <v>64</v>
      </c>
      <c r="E6" s="38">
        <f t="shared" ref="E6:E12" si="0">F6+G6+H6+I6</f>
        <v>10447.39</v>
      </c>
      <c r="F6" s="38">
        <f>F7+F15+F20+F32</f>
        <v>3499.23</v>
      </c>
      <c r="G6" s="38">
        <f>G7+G15+G20+G32</f>
        <v>6948.16</v>
      </c>
      <c r="H6" s="38">
        <f>H7+H15+H20+H32</f>
        <v>0</v>
      </c>
      <c r="I6" s="38">
        <f>I7+I15+I20+I32</f>
        <v>0</v>
      </c>
      <c r="J6" s="39"/>
    </row>
    <row r="7" customFormat="1" ht="14.3" customHeight="1" spans="1:10">
      <c r="A7" s="40" t="s">
        <v>74</v>
      </c>
      <c r="B7" s="40"/>
      <c r="C7" s="55"/>
      <c r="D7" s="40" t="s">
        <v>75</v>
      </c>
      <c r="E7" s="38">
        <f t="shared" si="0"/>
        <v>457.97</v>
      </c>
      <c r="F7" s="38">
        <f>F8+F10+F13</f>
        <v>457.97</v>
      </c>
      <c r="G7" s="38">
        <f>G8+G10+G13</f>
        <v>0</v>
      </c>
      <c r="H7" s="38">
        <f>H8+H10+H13</f>
        <v>0</v>
      </c>
      <c r="I7" s="38">
        <f>I8+I10+I13</f>
        <v>0</v>
      </c>
      <c r="J7" s="38"/>
    </row>
    <row r="8" customFormat="1" ht="14.3" customHeight="1" spans="1:10">
      <c r="A8" s="37"/>
      <c r="B8" s="40" t="s">
        <v>76</v>
      </c>
      <c r="C8" s="55"/>
      <c r="D8" s="40" t="s">
        <v>77</v>
      </c>
      <c r="E8" s="38">
        <f t="shared" si="0"/>
        <v>183.22</v>
      </c>
      <c r="F8" s="38">
        <f>F9</f>
        <v>183.22</v>
      </c>
      <c r="G8" s="38">
        <f>G9</f>
        <v>0</v>
      </c>
      <c r="H8" s="38">
        <f>H9</f>
        <v>0</v>
      </c>
      <c r="I8" s="38">
        <f>I9</f>
        <v>0</v>
      </c>
      <c r="J8" s="38"/>
    </row>
    <row r="9" customFormat="1" ht="14.3" customHeight="1" spans="1:10">
      <c r="A9" s="37"/>
      <c r="B9" s="40"/>
      <c r="C9" s="55" t="s">
        <v>78</v>
      </c>
      <c r="D9" s="41" t="s">
        <v>79</v>
      </c>
      <c r="E9" s="38">
        <f t="shared" si="0"/>
        <v>183.22</v>
      </c>
      <c r="F9" s="38">
        <v>183.22</v>
      </c>
      <c r="G9" s="38"/>
      <c r="H9" s="38">
        <v>0</v>
      </c>
      <c r="I9" s="38">
        <v>0</v>
      </c>
      <c r="J9" s="38"/>
    </row>
    <row r="10" customFormat="1" ht="14.3" customHeight="1" spans="1:10">
      <c r="A10" s="37"/>
      <c r="B10" s="40" t="s">
        <v>80</v>
      </c>
      <c r="C10" s="55"/>
      <c r="D10" s="40" t="s">
        <v>81</v>
      </c>
      <c r="E10" s="38">
        <f t="shared" si="0"/>
        <v>12.09</v>
      </c>
      <c r="F10" s="38">
        <f>F11+F12</f>
        <v>12.09</v>
      </c>
      <c r="G10" s="38">
        <f>G11+G12</f>
        <v>0</v>
      </c>
      <c r="H10" s="38">
        <f>H11+H12</f>
        <v>0</v>
      </c>
      <c r="I10" s="38">
        <f>I11+I12</f>
        <v>0</v>
      </c>
      <c r="J10" s="38"/>
    </row>
    <row r="11" customFormat="1" ht="14.3" customHeight="1" spans="1:10">
      <c r="A11" s="37"/>
      <c r="B11" s="40"/>
      <c r="C11" s="55" t="s">
        <v>82</v>
      </c>
      <c r="D11" s="41" t="s">
        <v>83</v>
      </c>
      <c r="E11" s="38">
        <f t="shared" si="0"/>
        <v>7.51</v>
      </c>
      <c r="F11" s="38">
        <v>7.51</v>
      </c>
      <c r="G11" s="38"/>
      <c r="H11" s="38">
        <v>0</v>
      </c>
      <c r="I11" s="38">
        <v>0</v>
      </c>
      <c r="J11" s="38"/>
    </row>
    <row r="12" customFormat="1" ht="14.3" customHeight="1" spans="1:10">
      <c r="A12" s="37"/>
      <c r="B12" s="40"/>
      <c r="C12" s="55" t="s">
        <v>84</v>
      </c>
      <c r="D12" s="41" t="s">
        <v>85</v>
      </c>
      <c r="E12" s="38">
        <f t="shared" si="0"/>
        <v>4.58</v>
      </c>
      <c r="F12" s="38">
        <v>4.58</v>
      </c>
      <c r="G12" s="38"/>
      <c r="H12" s="38">
        <v>0</v>
      </c>
      <c r="I12" s="38">
        <v>0</v>
      </c>
      <c r="J12" s="38"/>
    </row>
    <row r="13" spans="1:10">
      <c r="A13" s="37"/>
      <c r="B13" s="40">
        <v>20899</v>
      </c>
      <c r="C13" s="55"/>
      <c r="D13" s="41" t="s">
        <v>86</v>
      </c>
      <c r="E13" s="38">
        <f t="shared" ref="E13:E18" si="1">F13+G13+H13+I13</f>
        <v>262.66</v>
      </c>
      <c r="F13" s="38">
        <f>F14</f>
        <v>262.66</v>
      </c>
      <c r="G13" s="38">
        <f>G14</f>
        <v>0</v>
      </c>
      <c r="H13" s="38">
        <f>H14</f>
        <v>0</v>
      </c>
      <c r="I13" s="38">
        <f>I14</f>
        <v>0</v>
      </c>
      <c r="J13" s="38"/>
    </row>
    <row r="14" spans="1:10">
      <c r="A14" s="37"/>
      <c r="B14" s="40"/>
      <c r="C14" s="55">
        <v>2089999</v>
      </c>
      <c r="D14" s="41" t="s">
        <v>86</v>
      </c>
      <c r="E14" s="38">
        <f t="shared" si="1"/>
        <v>262.66</v>
      </c>
      <c r="F14" s="38">
        <v>262.66</v>
      </c>
      <c r="G14" s="38"/>
      <c r="H14" s="38"/>
      <c r="I14" s="38"/>
      <c r="J14" s="38"/>
    </row>
    <row r="15" spans="1:10">
      <c r="A15" s="40" t="s">
        <v>87</v>
      </c>
      <c r="B15" s="40"/>
      <c r="C15" s="55"/>
      <c r="D15" s="40" t="s">
        <v>88</v>
      </c>
      <c r="E15" s="38">
        <f t="shared" si="1"/>
        <v>117.97</v>
      </c>
      <c r="F15" s="38">
        <f>F16</f>
        <v>117.97</v>
      </c>
      <c r="G15" s="38">
        <f>G16</f>
        <v>0</v>
      </c>
      <c r="H15" s="38">
        <f>H16</f>
        <v>0</v>
      </c>
      <c r="I15" s="38">
        <f>I16</f>
        <v>0</v>
      </c>
      <c r="J15" s="38"/>
    </row>
    <row r="16" spans="1:10">
      <c r="A16" s="40"/>
      <c r="B16" s="40" t="s">
        <v>89</v>
      </c>
      <c r="C16" s="55"/>
      <c r="D16" s="40" t="s">
        <v>90</v>
      </c>
      <c r="E16" s="38">
        <f>E17+E19+E18</f>
        <v>117.97</v>
      </c>
      <c r="F16" s="38">
        <f>F17+F19+F18</f>
        <v>117.97</v>
      </c>
      <c r="G16" s="38">
        <f>G17+G19</f>
        <v>0</v>
      </c>
      <c r="H16" s="38">
        <f>H17+H19</f>
        <v>0</v>
      </c>
      <c r="I16" s="38">
        <f>I17+I19</f>
        <v>0</v>
      </c>
      <c r="J16" s="38"/>
    </row>
    <row r="17" spans="1:10">
      <c r="A17" s="40"/>
      <c r="B17" s="40"/>
      <c r="C17" s="55" t="s">
        <v>91</v>
      </c>
      <c r="D17" s="41" t="s">
        <v>92</v>
      </c>
      <c r="E17" s="38">
        <f t="shared" si="1"/>
        <v>80.82</v>
      </c>
      <c r="F17" s="38">
        <v>80.82</v>
      </c>
      <c r="G17" s="38"/>
      <c r="H17" s="38"/>
      <c r="I17" s="38"/>
      <c r="J17" s="38"/>
    </row>
    <row r="18" spans="1:10">
      <c r="A18" s="40"/>
      <c r="B18" s="40"/>
      <c r="C18" s="55">
        <v>2101103</v>
      </c>
      <c r="D18" s="41" t="s">
        <v>93</v>
      </c>
      <c r="E18" s="38">
        <f t="shared" si="1"/>
        <v>36.28</v>
      </c>
      <c r="F18" s="38">
        <v>36.28</v>
      </c>
      <c r="G18" s="38"/>
      <c r="H18" s="38"/>
      <c r="I18" s="38"/>
      <c r="J18" s="38"/>
    </row>
    <row r="19" spans="1:10">
      <c r="A19" s="40"/>
      <c r="B19" s="40"/>
      <c r="C19" s="40">
        <v>2101199</v>
      </c>
      <c r="D19" s="41" t="s">
        <v>94</v>
      </c>
      <c r="E19" s="38">
        <f>F19+G19</f>
        <v>0.87</v>
      </c>
      <c r="F19" s="38">
        <v>0.87</v>
      </c>
      <c r="G19" s="38"/>
      <c r="H19" s="38"/>
      <c r="I19" s="38"/>
      <c r="J19" s="38"/>
    </row>
    <row r="20" spans="1:10">
      <c r="A20" s="40" t="s">
        <v>95</v>
      </c>
      <c r="B20" s="40"/>
      <c r="C20" s="55"/>
      <c r="D20" s="40" t="s">
        <v>96</v>
      </c>
      <c r="E20" s="38">
        <f>E21+E30</f>
        <v>9488.87</v>
      </c>
      <c r="F20" s="38">
        <f>F21+F30</f>
        <v>2540.71</v>
      </c>
      <c r="G20" s="38">
        <f>G21+G30</f>
        <v>6948.16</v>
      </c>
      <c r="H20" s="38">
        <f>H21+H30</f>
        <v>0</v>
      </c>
      <c r="I20" s="38">
        <f>I21+I30</f>
        <v>0</v>
      </c>
      <c r="J20" s="38"/>
    </row>
    <row r="21" spans="1:10">
      <c r="A21" s="40"/>
      <c r="B21" s="40" t="s">
        <v>97</v>
      </c>
      <c r="C21" s="55"/>
      <c r="D21" s="40" t="s">
        <v>98</v>
      </c>
      <c r="E21" s="38">
        <f>SUM(E22:E29)</f>
        <v>7412.37</v>
      </c>
      <c r="F21" s="38">
        <f>SUM(F22:F29)</f>
        <v>2540.71</v>
      </c>
      <c r="G21" s="38">
        <f>SUM(G22:G29)</f>
        <v>4871.66</v>
      </c>
      <c r="H21" s="38">
        <f>SUM(H22:H29)</f>
        <v>0</v>
      </c>
      <c r="I21" s="38">
        <f>SUM(I22:I29)</f>
        <v>0</v>
      </c>
      <c r="J21" s="38"/>
    </row>
    <row r="22" spans="1:10">
      <c r="A22" s="40"/>
      <c r="B22" s="40"/>
      <c r="C22" s="55" t="s">
        <v>99</v>
      </c>
      <c r="D22" s="41" t="s">
        <v>100</v>
      </c>
      <c r="E22" s="38">
        <f t="shared" ref="E20:E37" si="2">F22+G22+H22+I22</f>
        <v>2540.71</v>
      </c>
      <c r="F22" s="38">
        <v>2540.71</v>
      </c>
      <c r="G22" s="38">
        <v>0</v>
      </c>
      <c r="H22" s="38"/>
      <c r="I22" s="38"/>
      <c r="J22" s="38"/>
    </row>
    <row r="23" spans="1:10">
      <c r="A23" s="40"/>
      <c r="B23" s="40"/>
      <c r="C23" s="55">
        <v>2140104</v>
      </c>
      <c r="D23" s="41" t="s">
        <v>101</v>
      </c>
      <c r="E23" s="38">
        <f t="shared" si="2"/>
        <v>231.28</v>
      </c>
      <c r="F23" s="38"/>
      <c r="G23" s="38">
        <v>231.28</v>
      </c>
      <c r="H23" s="38"/>
      <c r="I23" s="38"/>
      <c r="J23" s="38"/>
    </row>
    <row r="24" spans="1:10">
      <c r="A24" s="40"/>
      <c r="B24" s="40"/>
      <c r="C24" s="55" t="s">
        <v>102</v>
      </c>
      <c r="D24" s="41" t="s">
        <v>103</v>
      </c>
      <c r="E24" s="38">
        <f t="shared" si="2"/>
        <v>3220.86</v>
      </c>
      <c r="F24" s="38"/>
      <c r="G24" s="38">
        <v>3220.86</v>
      </c>
      <c r="H24" s="38"/>
      <c r="I24" s="38"/>
      <c r="J24" s="38"/>
    </row>
    <row r="25" spans="1:10">
      <c r="A25" s="40"/>
      <c r="B25" s="40"/>
      <c r="C25" s="55" t="s">
        <v>104</v>
      </c>
      <c r="D25" s="41" t="s">
        <v>105</v>
      </c>
      <c r="E25" s="38">
        <f t="shared" si="2"/>
        <v>43.37</v>
      </c>
      <c r="F25" s="38"/>
      <c r="G25" s="38">
        <v>43.37</v>
      </c>
      <c r="H25" s="38"/>
      <c r="I25" s="38"/>
      <c r="J25" s="38"/>
    </row>
    <row r="26" spans="1:10">
      <c r="A26" s="40"/>
      <c r="B26" s="40"/>
      <c r="C26" s="55" t="s">
        <v>106</v>
      </c>
      <c r="D26" s="41" t="s">
        <v>107</v>
      </c>
      <c r="E26" s="38">
        <f t="shared" si="2"/>
        <v>247.94</v>
      </c>
      <c r="F26" s="38"/>
      <c r="G26" s="38">
        <v>247.94</v>
      </c>
      <c r="H26" s="38"/>
      <c r="I26" s="38"/>
      <c r="J26" s="38"/>
    </row>
    <row r="27" spans="1:10">
      <c r="A27" s="40"/>
      <c r="B27" s="40"/>
      <c r="C27" s="55" t="s">
        <v>108</v>
      </c>
      <c r="D27" s="41" t="s">
        <v>109</v>
      </c>
      <c r="E27" s="38">
        <f t="shared" si="2"/>
        <v>470.4</v>
      </c>
      <c r="F27" s="38"/>
      <c r="G27" s="38">
        <v>470.4</v>
      </c>
      <c r="H27" s="38"/>
      <c r="I27" s="38"/>
      <c r="J27" s="38"/>
    </row>
    <row r="28" spans="1:10">
      <c r="A28" s="40"/>
      <c r="B28" s="40"/>
      <c r="C28" s="55">
        <v>2140131</v>
      </c>
      <c r="D28" s="41" t="s">
        <v>110</v>
      </c>
      <c r="E28" s="38">
        <f t="shared" si="2"/>
        <v>41.75</v>
      </c>
      <c r="F28" s="38"/>
      <c r="G28" s="38">
        <v>41.75</v>
      </c>
      <c r="H28" s="38"/>
      <c r="I28" s="38"/>
      <c r="J28" s="38"/>
    </row>
    <row r="29" spans="1:10">
      <c r="A29" s="40"/>
      <c r="B29" s="40"/>
      <c r="C29" s="55" t="s">
        <v>111</v>
      </c>
      <c r="D29" s="41" t="s">
        <v>112</v>
      </c>
      <c r="E29" s="38">
        <f t="shared" si="2"/>
        <v>616.06</v>
      </c>
      <c r="F29" s="38"/>
      <c r="G29" s="38">
        <v>616.06</v>
      </c>
      <c r="H29" s="38"/>
      <c r="I29" s="38"/>
      <c r="J29" s="38"/>
    </row>
    <row r="30" spans="1:10">
      <c r="A30" s="40"/>
      <c r="B30" s="40" t="s">
        <v>113</v>
      </c>
      <c r="C30" s="55"/>
      <c r="D30" s="40" t="s">
        <v>114</v>
      </c>
      <c r="E30" s="38">
        <f t="shared" si="2"/>
        <v>2076.5</v>
      </c>
      <c r="F30" s="38">
        <f>F31</f>
        <v>0</v>
      </c>
      <c r="G30" s="38">
        <f>G31</f>
        <v>2076.5</v>
      </c>
      <c r="H30" s="38">
        <f>H31</f>
        <v>0</v>
      </c>
      <c r="I30" s="38">
        <f>I31</f>
        <v>0</v>
      </c>
      <c r="J30" s="38"/>
    </row>
    <row r="31" spans="1:10">
      <c r="A31" s="40"/>
      <c r="B31" s="40"/>
      <c r="C31" s="55" t="s">
        <v>115</v>
      </c>
      <c r="D31" s="41" t="s">
        <v>116</v>
      </c>
      <c r="E31" s="38">
        <f t="shared" si="2"/>
        <v>2076.5</v>
      </c>
      <c r="F31" s="38"/>
      <c r="G31" s="38">
        <v>2076.5</v>
      </c>
      <c r="H31" s="38"/>
      <c r="I31" s="38"/>
      <c r="J31" s="38"/>
    </row>
    <row r="32" spans="1:10">
      <c r="A32" s="40" t="s">
        <v>117</v>
      </c>
      <c r="B32" s="40"/>
      <c r="C32" s="55"/>
      <c r="D32" s="40" t="s">
        <v>118</v>
      </c>
      <c r="E32" s="38">
        <f t="shared" si="2"/>
        <v>382.58</v>
      </c>
      <c r="F32" s="38">
        <f>F33</f>
        <v>382.58</v>
      </c>
      <c r="G32" s="38">
        <f>G33</f>
        <v>0</v>
      </c>
      <c r="H32" s="38">
        <f>H33</f>
        <v>0</v>
      </c>
      <c r="I32" s="38">
        <f>I33</f>
        <v>0</v>
      </c>
      <c r="J32" s="38"/>
    </row>
    <row r="33" spans="1:10">
      <c r="A33" s="37"/>
      <c r="B33" s="40" t="s">
        <v>119</v>
      </c>
      <c r="C33" s="55"/>
      <c r="D33" s="40" t="s">
        <v>120</v>
      </c>
      <c r="E33" s="38">
        <f t="shared" si="2"/>
        <v>382.58</v>
      </c>
      <c r="F33" s="38">
        <f>F34+F35</f>
        <v>382.58</v>
      </c>
      <c r="G33" s="38">
        <f>G34+G35</f>
        <v>0</v>
      </c>
      <c r="H33" s="38">
        <f>H34+H35</f>
        <v>0</v>
      </c>
      <c r="I33" s="38">
        <f>I34+I35</f>
        <v>0</v>
      </c>
      <c r="J33" s="38"/>
    </row>
    <row r="34" spans="1:10">
      <c r="A34" s="37"/>
      <c r="B34" s="40"/>
      <c r="C34" s="55" t="s">
        <v>121</v>
      </c>
      <c r="D34" s="41" t="s">
        <v>122</v>
      </c>
      <c r="E34" s="38">
        <f t="shared" si="2"/>
        <v>168.44</v>
      </c>
      <c r="F34" s="38">
        <v>168.44</v>
      </c>
      <c r="G34" s="38"/>
      <c r="H34" s="38"/>
      <c r="I34" s="38"/>
      <c r="J34" s="38"/>
    </row>
    <row r="35" spans="1:10">
      <c r="A35" s="37"/>
      <c r="B35" s="40"/>
      <c r="C35" s="55" t="s">
        <v>123</v>
      </c>
      <c r="D35" s="41" t="s">
        <v>124</v>
      </c>
      <c r="E35" s="38">
        <f t="shared" si="2"/>
        <v>214.14</v>
      </c>
      <c r="F35" s="38">
        <v>214.14</v>
      </c>
      <c r="G35" s="38"/>
      <c r="H35" s="38"/>
      <c r="I35" s="38"/>
      <c r="J35" s="38"/>
    </row>
  </sheetData>
  <mergeCells count="16">
    <mergeCell ref="A2:J2"/>
    <mergeCell ref="A4:C4"/>
    <mergeCell ref="A8:A14"/>
    <mergeCell ref="A16:A19"/>
    <mergeCell ref="A21:A31"/>
    <mergeCell ref="A33:A35"/>
    <mergeCell ref="B11:B12"/>
    <mergeCell ref="B17:B19"/>
    <mergeCell ref="B22:B29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0.409027777777778" bottom="0.2125" header="0.5" footer="0.5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opLeftCell="A7" workbookViewId="0">
      <selection activeCell="I25" sqref="I25"/>
    </sheetView>
  </sheetViews>
  <sheetFormatPr defaultColWidth="10" defaultRowHeight="13.5" outlineLevelCol="6"/>
  <cols>
    <col min="1" max="1" width="30.775" customWidth="1"/>
    <col min="2" max="2" width="17.95" style="15" customWidth="1"/>
    <col min="3" max="3" width="24" customWidth="1"/>
    <col min="4" max="4" width="11.75" customWidth="1"/>
    <col min="5" max="5" width="15.3833333333333" style="15" customWidth="1"/>
    <col min="6" max="7" width="14.25" customWidth="1"/>
  </cols>
  <sheetData>
    <row r="1" spans="1:1">
      <c r="A1" t="s">
        <v>131</v>
      </c>
    </row>
    <row r="2" customFormat="1" ht="22.75" customHeight="1" spans="1:7">
      <c r="A2" s="11" t="s">
        <v>132</v>
      </c>
      <c r="B2" s="11"/>
      <c r="C2" s="11"/>
      <c r="D2" s="11"/>
      <c r="E2" s="11"/>
      <c r="F2" s="11"/>
      <c r="G2" s="11"/>
    </row>
    <row r="3" customFormat="1" ht="15.65" customHeight="1" spans="2:7">
      <c r="B3" s="15"/>
      <c r="E3" s="15"/>
      <c r="G3" s="2" t="s">
        <v>9</v>
      </c>
    </row>
    <row r="4" customFormat="1" ht="35.4" customHeight="1" spans="1:7">
      <c r="A4" s="42" t="s">
        <v>133</v>
      </c>
      <c r="B4" s="42"/>
      <c r="C4" s="42" t="s">
        <v>134</v>
      </c>
      <c r="D4" s="42"/>
      <c r="E4" s="42"/>
      <c r="F4" s="42"/>
      <c r="G4" s="42"/>
    </row>
    <row r="5" customFormat="1" ht="14.3" customHeight="1" spans="1:7">
      <c r="A5" s="42" t="s">
        <v>135</v>
      </c>
      <c r="B5" s="42" t="s">
        <v>13</v>
      </c>
      <c r="C5" s="42" t="s">
        <v>135</v>
      </c>
      <c r="D5" s="42" t="s">
        <v>64</v>
      </c>
      <c r="E5" s="42" t="s">
        <v>136</v>
      </c>
      <c r="F5" s="42" t="s">
        <v>137</v>
      </c>
      <c r="G5" s="42" t="s">
        <v>138</v>
      </c>
    </row>
    <row r="6" customFormat="1" ht="15.65" customHeight="1" spans="1:7">
      <c r="A6" s="43" t="s">
        <v>139</v>
      </c>
      <c r="B6" s="44">
        <f>B7</f>
        <v>8816.4</v>
      </c>
      <c r="C6" s="12" t="s">
        <v>15</v>
      </c>
      <c r="D6" s="44">
        <f>E6+F6+G6</f>
        <v>0</v>
      </c>
      <c r="E6" s="44"/>
      <c r="F6" s="45"/>
      <c r="G6" s="45"/>
    </row>
    <row r="7" customFormat="1" ht="15.65" customHeight="1" spans="1:7">
      <c r="A7" s="43" t="s">
        <v>140</v>
      </c>
      <c r="B7" s="44">
        <v>8816.4</v>
      </c>
      <c r="C7" s="12" t="s">
        <v>17</v>
      </c>
      <c r="D7" s="44">
        <f t="shared" ref="D7:D35" si="0">E7+F7+G7</f>
        <v>0</v>
      </c>
      <c r="E7" s="44"/>
      <c r="F7" s="45"/>
      <c r="G7" s="45"/>
    </row>
    <row r="8" customFormat="1" ht="15.65" customHeight="1" spans="1:7">
      <c r="A8" s="43" t="s">
        <v>141</v>
      </c>
      <c r="B8" s="44"/>
      <c r="C8" s="12" t="s">
        <v>19</v>
      </c>
      <c r="D8" s="44">
        <f t="shared" si="0"/>
        <v>0</v>
      </c>
      <c r="E8" s="44"/>
      <c r="F8" s="45"/>
      <c r="G8" s="45"/>
    </row>
    <row r="9" customFormat="1" ht="17.05" customHeight="1" spans="1:7">
      <c r="A9" s="43" t="s">
        <v>142</v>
      </c>
      <c r="B9" s="44"/>
      <c r="C9" s="12" t="s">
        <v>21</v>
      </c>
      <c r="D9" s="44">
        <f t="shared" si="0"/>
        <v>0</v>
      </c>
      <c r="E9" s="44"/>
      <c r="F9" s="45"/>
      <c r="G9" s="45"/>
    </row>
    <row r="10" customFormat="1" ht="17.05" customHeight="1" spans="1:7">
      <c r="A10" s="43"/>
      <c r="B10" s="42"/>
      <c r="C10" s="12" t="s">
        <v>23</v>
      </c>
      <c r="D10" s="44">
        <f t="shared" si="0"/>
        <v>0</v>
      </c>
      <c r="E10" s="44"/>
      <c r="F10" s="45"/>
      <c r="G10" s="45"/>
    </row>
    <row r="11" customFormat="1" ht="17.05" customHeight="1" spans="1:7">
      <c r="A11" s="43"/>
      <c r="B11" s="42"/>
      <c r="C11" s="12" t="s">
        <v>25</v>
      </c>
      <c r="D11" s="44">
        <f t="shared" si="0"/>
        <v>0</v>
      </c>
      <c r="E11" s="44"/>
      <c r="F11" s="45"/>
      <c r="G11" s="45"/>
    </row>
    <row r="12" customFormat="1" ht="14.3" customHeight="1" spans="1:7">
      <c r="A12" s="43"/>
      <c r="B12" s="42"/>
      <c r="C12" s="12" t="s">
        <v>27</v>
      </c>
      <c r="D12" s="44">
        <f t="shared" si="0"/>
        <v>0</v>
      </c>
      <c r="E12" s="44"/>
      <c r="F12" s="45"/>
      <c r="G12" s="45"/>
    </row>
    <row r="13" customFormat="1" ht="14.3" customHeight="1" spans="1:7">
      <c r="A13" s="43"/>
      <c r="B13" s="42"/>
      <c r="C13" s="12" t="s">
        <v>29</v>
      </c>
      <c r="D13" s="44">
        <f t="shared" si="0"/>
        <v>457.97</v>
      </c>
      <c r="E13" s="44">
        <v>457.97</v>
      </c>
      <c r="F13" s="45"/>
      <c r="G13" s="45"/>
    </row>
    <row r="14" customFormat="1" ht="14.3" customHeight="1" spans="1:7">
      <c r="A14" s="43"/>
      <c r="B14" s="42"/>
      <c r="C14" s="12" t="s">
        <v>31</v>
      </c>
      <c r="D14" s="44">
        <f t="shared" si="0"/>
        <v>0</v>
      </c>
      <c r="E14" s="44"/>
      <c r="F14" s="45"/>
      <c r="G14" s="45"/>
    </row>
    <row r="15" customFormat="1" ht="14.3" customHeight="1" spans="1:7">
      <c r="A15" s="43"/>
      <c r="B15" s="42"/>
      <c r="C15" s="12" t="s">
        <v>32</v>
      </c>
      <c r="D15" s="44">
        <f t="shared" si="0"/>
        <v>117.97</v>
      </c>
      <c r="E15" s="44">
        <v>117.97</v>
      </c>
      <c r="F15" s="45"/>
      <c r="G15" s="45"/>
    </row>
    <row r="16" customFormat="1" ht="14.3" customHeight="1" spans="1:7">
      <c r="A16" s="43"/>
      <c r="B16" s="42"/>
      <c r="C16" s="12" t="s">
        <v>33</v>
      </c>
      <c r="D16" s="44">
        <f t="shared" si="0"/>
        <v>0</v>
      </c>
      <c r="E16" s="44"/>
      <c r="F16" s="45"/>
      <c r="G16" s="45"/>
    </row>
    <row r="17" customFormat="1" ht="14.3" customHeight="1" spans="1:7">
      <c r="A17" s="43"/>
      <c r="B17" s="42"/>
      <c r="C17" s="12" t="s">
        <v>34</v>
      </c>
      <c r="D17" s="44">
        <f t="shared" si="0"/>
        <v>0</v>
      </c>
      <c r="E17" s="44"/>
      <c r="F17" s="45"/>
      <c r="G17" s="45"/>
    </row>
    <row r="18" customFormat="1" ht="14.3" customHeight="1" spans="1:7">
      <c r="A18" s="43"/>
      <c r="B18" s="42"/>
      <c r="C18" s="12" t="s">
        <v>35</v>
      </c>
      <c r="D18" s="44">
        <f t="shared" si="0"/>
        <v>0</v>
      </c>
      <c r="E18" s="44"/>
      <c r="F18" s="45"/>
      <c r="G18" s="45"/>
    </row>
    <row r="19" customFormat="1" ht="14.3" customHeight="1" spans="1:7">
      <c r="A19" s="43"/>
      <c r="B19" s="42"/>
      <c r="C19" s="12" t="s">
        <v>36</v>
      </c>
      <c r="D19" s="44">
        <f t="shared" si="0"/>
        <v>8963.53</v>
      </c>
      <c r="E19" s="44">
        <v>8963.53</v>
      </c>
      <c r="F19" s="45"/>
      <c r="G19" s="45"/>
    </row>
    <row r="20" customFormat="1" ht="14.3" customHeight="1" spans="1:7">
      <c r="A20" s="43"/>
      <c r="B20" s="42"/>
      <c r="C20" s="12" t="s">
        <v>37</v>
      </c>
      <c r="D20" s="44">
        <f t="shared" si="0"/>
        <v>0</v>
      </c>
      <c r="E20" s="44"/>
      <c r="F20" s="45"/>
      <c r="G20" s="45"/>
    </row>
    <row r="21" customFormat="1" ht="14.3" customHeight="1" spans="1:7">
      <c r="A21" s="43"/>
      <c r="B21" s="42"/>
      <c r="C21" s="12" t="s">
        <v>38</v>
      </c>
      <c r="D21" s="44">
        <f t="shared" si="0"/>
        <v>0</v>
      </c>
      <c r="E21" s="44"/>
      <c r="F21" s="45"/>
      <c r="G21" s="45"/>
    </row>
    <row r="22" customFormat="1" ht="14.3" customHeight="1" spans="1:7">
      <c r="A22" s="43"/>
      <c r="B22" s="42"/>
      <c r="C22" s="12" t="s">
        <v>39</v>
      </c>
      <c r="D22" s="44">
        <f t="shared" si="0"/>
        <v>0</v>
      </c>
      <c r="E22" s="44"/>
      <c r="F22" s="45"/>
      <c r="G22" s="45"/>
    </row>
    <row r="23" customFormat="1" ht="14.3" customHeight="1" spans="1:7">
      <c r="A23" s="43"/>
      <c r="B23" s="42"/>
      <c r="C23" s="12" t="s">
        <v>40</v>
      </c>
      <c r="D23" s="44">
        <f t="shared" si="0"/>
        <v>0</v>
      </c>
      <c r="E23" s="44"/>
      <c r="F23" s="45"/>
      <c r="G23" s="45"/>
    </row>
    <row r="24" customFormat="1" ht="14.3" customHeight="1" spans="1:7">
      <c r="A24" s="43"/>
      <c r="B24" s="42"/>
      <c r="C24" s="12" t="s">
        <v>41</v>
      </c>
      <c r="D24" s="44">
        <f t="shared" si="0"/>
        <v>0</v>
      </c>
      <c r="E24" s="44"/>
      <c r="F24" s="45"/>
      <c r="G24" s="45"/>
    </row>
    <row r="25" customFormat="1" ht="14.3" customHeight="1" spans="1:7">
      <c r="A25" s="43"/>
      <c r="B25" s="42"/>
      <c r="C25" s="12" t="s">
        <v>42</v>
      </c>
      <c r="D25" s="44">
        <f t="shared" si="0"/>
        <v>382.58</v>
      </c>
      <c r="E25" s="44">
        <v>382.58</v>
      </c>
      <c r="F25" s="45"/>
      <c r="G25" s="45"/>
    </row>
    <row r="26" customFormat="1" ht="14.3" customHeight="1" spans="1:7">
      <c r="A26" s="43"/>
      <c r="B26" s="42"/>
      <c r="C26" s="12" t="s">
        <v>43</v>
      </c>
      <c r="D26" s="44">
        <f t="shared" si="0"/>
        <v>0</v>
      </c>
      <c r="E26" s="44"/>
      <c r="F26" s="45"/>
      <c r="G26" s="45"/>
    </row>
    <row r="27" customFormat="1" ht="14.3" customHeight="1" spans="1:7">
      <c r="A27" s="43"/>
      <c r="B27" s="42"/>
      <c r="C27" s="12" t="s">
        <v>44</v>
      </c>
      <c r="D27" s="44">
        <f t="shared" si="0"/>
        <v>0</v>
      </c>
      <c r="E27" s="44"/>
      <c r="F27" s="45"/>
      <c r="G27" s="45"/>
    </row>
    <row r="28" customFormat="1" ht="14.3" customHeight="1" spans="1:7">
      <c r="A28" s="43"/>
      <c r="B28" s="42"/>
      <c r="C28" s="12" t="s">
        <v>45</v>
      </c>
      <c r="D28" s="44">
        <f t="shared" si="0"/>
        <v>0</v>
      </c>
      <c r="E28" s="44"/>
      <c r="F28" s="45"/>
      <c r="G28" s="45"/>
    </row>
    <row r="29" customFormat="1" ht="14.3" customHeight="1" spans="1:7">
      <c r="A29" s="43"/>
      <c r="B29" s="42"/>
      <c r="C29" s="12" t="s">
        <v>46</v>
      </c>
      <c r="D29" s="44">
        <f t="shared" si="0"/>
        <v>0</v>
      </c>
      <c r="E29" s="44"/>
      <c r="F29" s="45"/>
      <c r="G29" s="45"/>
    </row>
    <row r="30" customFormat="1" ht="14.3" customHeight="1" spans="1:7">
      <c r="A30" s="43"/>
      <c r="B30" s="42"/>
      <c r="C30" s="12" t="s">
        <v>47</v>
      </c>
      <c r="D30" s="44">
        <f t="shared" si="0"/>
        <v>0</v>
      </c>
      <c r="E30" s="44"/>
      <c r="F30" s="45"/>
      <c r="G30" s="45"/>
    </row>
    <row r="31" customFormat="1" ht="14.3" customHeight="1" spans="1:7">
      <c r="A31" s="43"/>
      <c r="B31" s="42"/>
      <c r="C31" s="12" t="s">
        <v>48</v>
      </c>
      <c r="D31" s="44">
        <f t="shared" si="0"/>
        <v>0</v>
      </c>
      <c r="E31" s="44"/>
      <c r="F31" s="45"/>
      <c r="G31" s="45"/>
    </row>
    <row r="32" customFormat="1" ht="14.3" customHeight="1" spans="1:7">
      <c r="A32" s="43"/>
      <c r="B32" s="42"/>
      <c r="C32" s="12" t="s">
        <v>49</v>
      </c>
      <c r="D32" s="44">
        <f t="shared" si="0"/>
        <v>0</v>
      </c>
      <c r="E32" s="44"/>
      <c r="F32" s="45"/>
      <c r="G32" s="45"/>
    </row>
    <row r="33" customFormat="1" ht="14.3" customHeight="1" spans="1:7">
      <c r="A33" s="43"/>
      <c r="B33" s="42"/>
      <c r="C33" s="12" t="s">
        <v>50</v>
      </c>
      <c r="D33" s="44">
        <f t="shared" si="0"/>
        <v>0</v>
      </c>
      <c r="E33" s="44"/>
      <c r="F33" s="45"/>
      <c r="G33" s="45"/>
    </row>
    <row r="34" customFormat="1" ht="14.3" customHeight="1" spans="1:7">
      <c r="A34" s="43"/>
      <c r="B34" s="42"/>
      <c r="C34" s="12" t="s">
        <v>51</v>
      </c>
      <c r="D34" s="44">
        <f t="shared" si="0"/>
        <v>0</v>
      </c>
      <c r="E34" s="44"/>
      <c r="F34" s="46"/>
      <c r="G34" s="46"/>
    </row>
    <row r="35" customFormat="1" ht="14.3" customHeight="1" spans="1:7">
      <c r="A35" s="43" t="s">
        <v>143</v>
      </c>
      <c r="B35" s="44">
        <f>B36</f>
        <v>1105.65</v>
      </c>
      <c r="C35" s="12" t="s">
        <v>52</v>
      </c>
      <c r="D35" s="44">
        <f t="shared" si="0"/>
        <v>0</v>
      </c>
      <c r="E35" s="44"/>
      <c r="F35" s="46"/>
      <c r="G35" s="46"/>
    </row>
    <row r="36" customFormat="1" ht="14.3" customHeight="1" spans="1:7">
      <c r="A36" s="43" t="s">
        <v>144</v>
      </c>
      <c r="B36" s="44">
        <v>1105.65</v>
      </c>
      <c r="C36" s="43"/>
      <c r="D36" s="44"/>
      <c r="E36" s="44"/>
      <c r="F36" s="43"/>
      <c r="G36" s="43"/>
    </row>
    <row r="37" customFormat="1" ht="14.3" customHeight="1" spans="1:7">
      <c r="A37" s="43" t="s">
        <v>141</v>
      </c>
      <c r="B37" s="44"/>
      <c r="C37" s="42" t="s">
        <v>145</v>
      </c>
      <c r="D37" s="44">
        <f>E37</f>
        <v>9922.05</v>
      </c>
      <c r="E37" s="44">
        <f>E13+E15+E19+E25</f>
        <v>9922.05</v>
      </c>
      <c r="F37" s="46"/>
      <c r="G37" s="46"/>
    </row>
    <row r="38" customFormat="1" ht="14.3" customHeight="1" spans="1:7">
      <c r="A38" s="43" t="s">
        <v>142</v>
      </c>
      <c r="B38" s="42"/>
      <c r="C38" s="42" t="s">
        <v>56</v>
      </c>
      <c r="D38" s="44"/>
      <c r="E38" s="44"/>
      <c r="F38" s="47"/>
      <c r="G38" s="47"/>
    </row>
    <row r="39" spans="1:7">
      <c r="A39" s="47"/>
      <c r="B39" s="48"/>
      <c r="C39" s="49"/>
      <c r="D39" s="44"/>
      <c r="E39" s="44"/>
      <c r="F39" s="49"/>
      <c r="G39" s="49"/>
    </row>
    <row r="40" spans="1:7">
      <c r="A40" s="37" t="s">
        <v>146</v>
      </c>
      <c r="B40" s="38">
        <f>B6+B35</f>
        <v>9922.05</v>
      </c>
      <c r="C40" s="37" t="s">
        <v>147</v>
      </c>
      <c r="D40" s="44">
        <f>D37</f>
        <v>9922.05</v>
      </c>
      <c r="E40" s="44">
        <f>E37</f>
        <v>9922.05</v>
      </c>
      <c r="F40" s="8"/>
      <c r="G40" s="8"/>
    </row>
    <row r="41" spans="1:7">
      <c r="A41" s="50" t="s">
        <v>148</v>
      </c>
      <c r="B41" s="51"/>
      <c r="C41" s="52"/>
      <c r="D41" s="52"/>
      <c r="E41" s="51"/>
      <c r="F41" s="52"/>
      <c r="G41" s="52"/>
    </row>
  </sheetData>
  <mergeCells count="4">
    <mergeCell ref="A2:G2"/>
    <mergeCell ref="A4:B4"/>
    <mergeCell ref="C4:G4"/>
    <mergeCell ref="A41:G41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H37" sqref="H37"/>
    </sheetView>
  </sheetViews>
  <sheetFormatPr defaultColWidth="10" defaultRowHeight="13.5" outlineLevelCol="7"/>
  <cols>
    <col min="1" max="3" width="7.69166666666667" customWidth="1"/>
    <col min="4" max="4" width="30.775" customWidth="1"/>
    <col min="5" max="5" width="17.95" customWidth="1"/>
    <col min="6" max="7" width="17.95" style="15" customWidth="1"/>
    <col min="8" max="8" width="17.95" customWidth="1"/>
    <col min="9" max="9" width="9.76666666666667" customWidth="1"/>
  </cols>
  <sheetData>
    <row r="1" spans="1:1">
      <c r="A1" t="s">
        <v>149</v>
      </c>
    </row>
    <row r="2" customFormat="1" ht="22.75" customHeight="1" spans="1:8">
      <c r="A2" s="11" t="s">
        <v>150</v>
      </c>
      <c r="B2" s="11"/>
      <c r="C2" s="11"/>
      <c r="D2" s="11"/>
      <c r="E2" s="11"/>
      <c r="F2" s="11"/>
      <c r="G2" s="11"/>
      <c r="H2" s="11"/>
    </row>
    <row r="3" customFormat="1" ht="15.65" customHeight="1" spans="6:8">
      <c r="F3" s="15"/>
      <c r="G3" s="15"/>
      <c r="H3" s="2" t="s">
        <v>9</v>
      </c>
    </row>
    <row r="4" customFormat="1" ht="14.3" customHeight="1" spans="1:8">
      <c r="A4" s="37" t="s">
        <v>62</v>
      </c>
      <c r="B4" s="37"/>
      <c r="C4" s="37"/>
      <c r="D4" s="37" t="s">
        <v>63</v>
      </c>
      <c r="E4" s="37" t="s">
        <v>64</v>
      </c>
      <c r="F4" s="37" t="s">
        <v>127</v>
      </c>
      <c r="G4" s="37" t="s">
        <v>128</v>
      </c>
      <c r="H4" s="37" t="s">
        <v>70</v>
      </c>
    </row>
    <row r="5" customFormat="1" ht="14.3" customHeight="1" spans="1:8">
      <c r="A5" s="37"/>
      <c r="B5" s="37"/>
      <c r="C5" s="37"/>
      <c r="D5" s="37"/>
      <c r="E5" s="37"/>
      <c r="F5" s="37"/>
      <c r="G5" s="37"/>
      <c r="H5" s="37"/>
    </row>
    <row r="6" customFormat="1" ht="14.3" customHeight="1" spans="1:8">
      <c r="A6" s="37" t="s">
        <v>71</v>
      </c>
      <c r="B6" s="37" t="s">
        <v>72</v>
      </c>
      <c r="C6" s="37" t="s">
        <v>73</v>
      </c>
      <c r="D6" s="37" t="s">
        <v>64</v>
      </c>
      <c r="E6" s="38">
        <f t="shared" ref="E6:E12" si="0">F6+G6</f>
        <v>8816.4</v>
      </c>
      <c r="F6" s="38">
        <f>F7+F15+F20+F31</f>
        <v>3438.79</v>
      </c>
      <c r="G6" s="38">
        <f>G7+G15+G20+G31</f>
        <v>5377.61</v>
      </c>
      <c r="H6" s="39"/>
    </row>
    <row r="7" spans="1:8">
      <c r="A7" s="40" t="s">
        <v>74</v>
      </c>
      <c r="B7" s="40"/>
      <c r="C7" s="40"/>
      <c r="D7" s="40" t="s">
        <v>75</v>
      </c>
      <c r="E7" s="38">
        <f t="shared" si="0"/>
        <v>457.97</v>
      </c>
      <c r="F7" s="38">
        <f>F8+F10+F13</f>
        <v>457.97</v>
      </c>
      <c r="G7" s="38">
        <f>G8+G10+G13</f>
        <v>0</v>
      </c>
      <c r="H7" s="39"/>
    </row>
    <row r="8" spans="1:8">
      <c r="A8" s="37"/>
      <c r="B8" s="40" t="s">
        <v>76</v>
      </c>
      <c r="C8" s="40"/>
      <c r="D8" s="40" t="s">
        <v>77</v>
      </c>
      <c r="E8" s="38">
        <f t="shared" si="0"/>
        <v>183.22</v>
      </c>
      <c r="F8" s="38">
        <f>F9</f>
        <v>183.22</v>
      </c>
      <c r="G8" s="38">
        <f>G9</f>
        <v>0</v>
      </c>
      <c r="H8" s="39"/>
    </row>
    <row r="9" spans="1:8">
      <c r="A9" s="37"/>
      <c r="B9" s="40"/>
      <c r="C9" s="40" t="s">
        <v>78</v>
      </c>
      <c r="D9" s="41" t="s">
        <v>79</v>
      </c>
      <c r="E9" s="38">
        <f t="shared" si="0"/>
        <v>183.22</v>
      </c>
      <c r="F9" s="38">
        <v>183.22</v>
      </c>
      <c r="G9" s="38"/>
      <c r="H9" s="39"/>
    </row>
    <row r="10" spans="1:8">
      <c r="A10" s="37"/>
      <c r="B10" s="40" t="s">
        <v>80</v>
      </c>
      <c r="C10" s="40"/>
      <c r="D10" s="40" t="s">
        <v>81</v>
      </c>
      <c r="E10" s="38">
        <f t="shared" si="0"/>
        <v>12.09</v>
      </c>
      <c r="F10" s="38">
        <f>F11+F12</f>
        <v>12.09</v>
      </c>
      <c r="G10" s="38">
        <f>G11+G12</f>
        <v>0</v>
      </c>
      <c r="H10" s="39"/>
    </row>
    <row r="11" spans="1:8">
      <c r="A11" s="37"/>
      <c r="B11" s="40"/>
      <c r="C11" s="40" t="s">
        <v>82</v>
      </c>
      <c r="D11" s="41" t="s">
        <v>83</v>
      </c>
      <c r="E11" s="38">
        <f t="shared" si="0"/>
        <v>7.51</v>
      </c>
      <c r="F11" s="38">
        <v>7.51</v>
      </c>
      <c r="G11" s="38"/>
      <c r="H11" s="39"/>
    </row>
    <row r="12" spans="1:8">
      <c r="A12" s="37"/>
      <c r="B12" s="40"/>
      <c r="C12" s="40" t="s">
        <v>84</v>
      </c>
      <c r="D12" s="41" t="s">
        <v>85</v>
      </c>
      <c r="E12" s="38">
        <f t="shared" si="0"/>
        <v>4.58</v>
      </c>
      <c r="F12" s="38">
        <v>4.58</v>
      </c>
      <c r="G12" s="38"/>
      <c r="H12" s="39"/>
    </row>
    <row r="13" spans="1:8">
      <c r="A13" s="37"/>
      <c r="B13" s="40">
        <v>20899</v>
      </c>
      <c r="C13" s="40"/>
      <c r="D13" s="41" t="s">
        <v>86</v>
      </c>
      <c r="E13" s="38">
        <f t="shared" ref="E13:E19" si="1">F13+G13</f>
        <v>262.66</v>
      </c>
      <c r="F13" s="38">
        <f>F14</f>
        <v>262.66</v>
      </c>
      <c r="G13" s="38">
        <f>G14</f>
        <v>0</v>
      </c>
      <c r="H13" s="39"/>
    </row>
    <row r="14" spans="1:8">
      <c r="A14" s="37"/>
      <c r="B14" s="40"/>
      <c r="C14" s="40">
        <v>2089999</v>
      </c>
      <c r="D14" s="41" t="s">
        <v>86</v>
      </c>
      <c r="E14" s="38">
        <f t="shared" si="1"/>
        <v>262.66</v>
      </c>
      <c r="F14" s="38">
        <v>262.66</v>
      </c>
      <c r="G14" s="38"/>
      <c r="H14" s="39"/>
    </row>
    <row r="15" spans="1:8">
      <c r="A15" s="40" t="s">
        <v>87</v>
      </c>
      <c r="B15" s="40"/>
      <c r="C15" s="40"/>
      <c r="D15" s="40" t="s">
        <v>88</v>
      </c>
      <c r="E15" s="38">
        <f t="shared" si="1"/>
        <v>117.97</v>
      </c>
      <c r="F15" s="38">
        <f>F16</f>
        <v>117.97</v>
      </c>
      <c r="G15" s="38">
        <f>G16</f>
        <v>0</v>
      </c>
      <c r="H15" s="39"/>
    </row>
    <row r="16" spans="1:8">
      <c r="A16" s="40"/>
      <c r="B16" s="40" t="s">
        <v>89</v>
      </c>
      <c r="C16" s="40"/>
      <c r="D16" s="40" t="s">
        <v>90</v>
      </c>
      <c r="E16" s="38">
        <f>E17+E19+E18</f>
        <v>117.97</v>
      </c>
      <c r="F16" s="38">
        <f>F17+F19+F18</f>
        <v>117.97</v>
      </c>
      <c r="G16" s="38">
        <f>G17+G19</f>
        <v>0</v>
      </c>
      <c r="H16" s="8"/>
    </row>
    <row r="17" spans="1:8">
      <c r="A17" s="40"/>
      <c r="B17" s="40"/>
      <c r="C17" s="40" t="s">
        <v>91</v>
      </c>
      <c r="D17" s="41" t="s">
        <v>92</v>
      </c>
      <c r="E17" s="38">
        <f t="shared" si="1"/>
        <v>0.87</v>
      </c>
      <c r="F17" s="38">
        <v>0.87</v>
      </c>
      <c r="G17" s="38"/>
      <c r="H17" s="8"/>
    </row>
    <row r="18" spans="1:8">
      <c r="A18" s="40"/>
      <c r="B18" s="40"/>
      <c r="C18" s="40">
        <v>2101103</v>
      </c>
      <c r="D18" s="41" t="s">
        <v>93</v>
      </c>
      <c r="E18" s="38">
        <f t="shared" si="1"/>
        <v>36.28</v>
      </c>
      <c r="F18" s="38">
        <v>36.28</v>
      </c>
      <c r="G18" s="38"/>
      <c r="H18" s="8"/>
    </row>
    <row r="19" spans="1:8">
      <c r="A19" s="40"/>
      <c r="B19" s="40"/>
      <c r="C19" s="40">
        <v>2101199</v>
      </c>
      <c r="D19" s="41" t="s">
        <v>94</v>
      </c>
      <c r="E19" s="38">
        <f t="shared" si="1"/>
        <v>80.82</v>
      </c>
      <c r="F19" s="38">
        <v>80.82</v>
      </c>
      <c r="G19" s="38"/>
      <c r="H19" s="8"/>
    </row>
    <row r="20" spans="1:8">
      <c r="A20" s="40" t="s">
        <v>95</v>
      </c>
      <c r="B20" s="40"/>
      <c r="C20" s="40"/>
      <c r="D20" s="40" t="s">
        <v>96</v>
      </c>
      <c r="E20" s="38">
        <f t="shared" ref="E20:E33" si="2">F20+G20</f>
        <v>7857.88</v>
      </c>
      <c r="F20" s="38">
        <f>F21+F29</f>
        <v>2480.27</v>
      </c>
      <c r="G20" s="38">
        <f>G21+G29</f>
        <v>5377.61</v>
      </c>
      <c r="H20" s="8"/>
    </row>
    <row r="21" spans="1:8">
      <c r="A21" s="40"/>
      <c r="B21" s="40" t="s">
        <v>97</v>
      </c>
      <c r="C21" s="40"/>
      <c r="D21" s="40" t="s">
        <v>98</v>
      </c>
      <c r="E21" s="38">
        <f>E22+E29</f>
        <v>3690.72</v>
      </c>
      <c r="F21" s="38">
        <f>F22+F23+F24+F25+F26+F27+F28</f>
        <v>2480.27</v>
      </c>
      <c r="G21" s="38">
        <f>G22+G23+G24+G25+G26+G27+G28</f>
        <v>4167.16</v>
      </c>
      <c r="H21" s="8"/>
    </row>
    <row r="22" spans="1:8">
      <c r="A22" s="40"/>
      <c r="B22" s="40"/>
      <c r="C22" s="40" t="s">
        <v>99</v>
      </c>
      <c r="D22" s="41" t="s">
        <v>100</v>
      </c>
      <c r="E22" s="38">
        <f t="shared" si="2"/>
        <v>2480.27</v>
      </c>
      <c r="F22" s="38">
        <v>2480.27</v>
      </c>
      <c r="G22" s="38"/>
      <c r="H22" s="8"/>
    </row>
    <row r="23" spans="1:8">
      <c r="A23" s="40"/>
      <c r="B23" s="40"/>
      <c r="C23" s="40">
        <v>2140104</v>
      </c>
      <c r="D23" s="41" t="s">
        <v>101</v>
      </c>
      <c r="E23" s="38">
        <f t="shared" si="2"/>
        <v>0</v>
      </c>
      <c r="F23" s="38"/>
      <c r="G23" s="38"/>
      <c r="H23" s="8"/>
    </row>
    <row r="24" spans="1:8">
      <c r="A24" s="40"/>
      <c r="B24" s="40"/>
      <c r="C24" s="40" t="s">
        <v>102</v>
      </c>
      <c r="D24" s="41" t="s">
        <v>103</v>
      </c>
      <c r="E24" s="38">
        <f t="shared" si="2"/>
        <v>3219.51</v>
      </c>
      <c r="F24" s="38"/>
      <c r="G24" s="38">
        <v>3219.51</v>
      </c>
      <c r="H24" s="8"/>
    </row>
    <row r="25" spans="1:8">
      <c r="A25" s="40"/>
      <c r="B25" s="40"/>
      <c r="C25" s="40" t="s">
        <v>104</v>
      </c>
      <c r="D25" s="41" t="s">
        <v>105</v>
      </c>
      <c r="E25" s="38">
        <f t="shared" si="2"/>
        <v>43.37</v>
      </c>
      <c r="F25" s="38"/>
      <c r="G25" s="38">
        <v>43.37</v>
      </c>
      <c r="H25" s="8"/>
    </row>
    <row r="26" spans="1:8">
      <c r="A26" s="40"/>
      <c r="B26" s="40"/>
      <c r="C26" s="40" t="s">
        <v>106</v>
      </c>
      <c r="D26" s="41" t="s">
        <v>107</v>
      </c>
      <c r="E26" s="38">
        <f t="shared" si="2"/>
        <v>226.18</v>
      </c>
      <c r="F26" s="38"/>
      <c r="G26" s="38">
        <v>226.18</v>
      </c>
      <c r="H26" s="8"/>
    </row>
    <row r="27" spans="1:8">
      <c r="A27" s="40"/>
      <c r="B27" s="40"/>
      <c r="C27" s="40" t="s">
        <v>108</v>
      </c>
      <c r="D27" s="41" t="s">
        <v>109</v>
      </c>
      <c r="E27" s="38">
        <f t="shared" si="2"/>
        <v>257.4</v>
      </c>
      <c r="F27" s="38"/>
      <c r="G27" s="38">
        <v>257.4</v>
      </c>
      <c r="H27" s="8"/>
    </row>
    <row r="28" spans="1:8">
      <c r="A28" s="40"/>
      <c r="B28" s="40"/>
      <c r="C28" s="40">
        <v>2140199</v>
      </c>
      <c r="D28" s="41" t="s">
        <v>112</v>
      </c>
      <c r="E28" s="38">
        <f>G28</f>
        <v>420.7</v>
      </c>
      <c r="F28" s="38"/>
      <c r="G28" s="38">
        <v>420.7</v>
      </c>
      <c r="H28" s="8"/>
    </row>
    <row r="29" spans="1:8">
      <c r="A29" s="40"/>
      <c r="B29" s="40" t="s">
        <v>113</v>
      </c>
      <c r="C29" s="40"/>
      <c r="D29" s="40" t="s">
        <v>114</v>
      </c>
      <c r="E29" s="38">
        <f t="shared" ref="E29:E34" si="3">F29+G29</f>
        <v>1210.45</v>
      </c>
      <c r="F29" s="38">
        <f>F30</f>
        <v>0</v>
      </c>
      <c r="G29" s="38">
        <f>G30</f>
        <v>1210.45</v>
      </c>
      <c r="H29" s="8"/>
    </row>
    <row r="30" spans="1:8">
      <c r="A30" s="40"/>
      <c r="B30" s="40"/>
      <c r="C30" s="40" t="s">
        <v>115</v>
      </c>
      <c r="D30" s="41" t="s">
        <v>116</v>
      </c>
      <c r="E30" s="38">
        <f t="shared" si="3"/>
        <v>1210.45</v>
      </c>
      <c r="F30" s="38"/>
      <c r="G30" s="38">
        <v>1210.45</v>
      </c>
      <c r="H30" s="8"/>
    </row>
    <row r="31" spans="1:8">
      <c r="A31" s="40" t="s">
        <v>117</v>
      </c>
      <c r="B31" s="40"/>
      <c r="C31" s="40"/>
      <c r="D31" s="40" t="s">
        <v>118</v>
      </c>
      <c r="E31" s="38">
        <f t="shared" si="3"/>
        <v>382.58</v>
      </c>
      <c r="F31" s="38">
        <f>F32</f>
        <v>382.58</v>
      </c>
      <c r="G31" s="38">
        <f>G32</f>
        <v>0</v>
      </c>
      <c r="H31" s="8"/>
    </row>
    <row r="32" spans="1:8">
      <c r="A32" s="37"/>
      <c r="B32" s="40" t="s">
        <v>119</v>
      </c>
      <c r="C32" s="40"/>
      <c r="D32" s="40" t="s">
        <v>120</v>
      </c>
      <c r="E32" s="38">
        <f t="shared" si="3"/>
        <v>382.58</v>
      </c>
      <c r="F32" s="38">
        <f>F33+F34</f>
        <v>382.58</v>
      </c>
      <c r="G32" s="38">
        <f>G33+G34</f>
        <v>0</v>
      </c>
      <c r="H32" s="8"/>
    </row>
    <row r="33" spans="1:8">
      <c r="A33" s="37"/>
      <c r="B33" s="40"/>
      <c r="C33" s="40" t="s">
        <v>121</v>
      </c>
      <c r="D33" s="41" t="s">
        <v>122</v>
      </c>
      <c r="E33" s="38">
        <f t="shared" si="3"/>
        <v>168.44</v>
      </c>
      <c r="F33" s="38">
        <v>168.44</v>
      </c>
      <c r="G33" s="38"/>
      <c r="H33" s="8"/>
    </row>
    <row r="34" spans="1:8">
      <c r="A34" s="37"/>
      <c r="B34" s="40"/>
      <c r="C34" s="40" t="s">
        <v>123</v>
      </c>
      <c r="D34" s="41" t="s">
        <v>124</v>
      </c>
      <c r="E34" s="38">
        <f t="shared" si="3"/>
        <v>214.14</v>
      </c>
      <c r="F34" s="38">
        <v>214.14</v>
      </c>
      <c r="G34" s="38"/>
      <c r="H34" s="8"/>
    </row>
  </sheetData>
  <mergeCells count="14">
    <mergeCell ref="A2:H2"/>
    <mergeCell ref="A8:A14"/>
    <mergeCell ref="A16:A19"/>
    <mergeCell ref="A21:A30"/>
    <mergeCell ref="A32:A34"/>
    <mergeCell ref="B11:B12"/>
    <mergeCell ref="B17:B19"/>
    <mergeCell ref="B22:B28"/>
    <mergeCell ref="D4:D5"/>
    <mergeCell ref="E4:E5"/>
    <mergeCell ref="F4:F5"/>
    <mergeCell ref="G4:G5"/>
    <mergeCell ref="H4:H5"/>
    <mergeCell ref="A4:C5"/>
  </mergeCells>
  <pageMargins left="0.751388888888889" right="0.751388888888889" top="0.409027777777778" bottom="0.2125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selection activeCell="C37" sqref="C37"/>
    </sheetView>
  </sheetViews>
  <sheetFormatPr defaultColWidth="10" defaultRowHeight="13.5" outlineLevelCol="5"/>
  <cols>
    <col min="1" max="1" width="15.3333333333333" style="23" customWidth="1"/>
    <col min="2" max="2" width="30.775" style="23" customWidth="1"/>
    <col min="3" max="3" width="17.95" style="24" customWidth="1"/>
    <col min="4" max="4" width="15.3333333333333" style="23" customWidth="1"/>
    <col min="5" max="5" width="30.775" style="23" customWidth="1"/>
    <col min="6" max="6" width="17.95" style="24" customWidth="1"/>
    <col min="7" max="7" width="9.76666666666667" style="23" customWidth="1"/>
    <col min="8" max="16384" width="10" style="23"/>
  </cols>
  <sheetData>
    <row r="1" spans="1:1">
      <c r="A1" s="23" t="s">
        <v>151</v>
      </c>
    </row>
    <row r="2" s="23" customFormat="1" ht="28.45" customHeight="1" spans="1:6">
      <c r="A2" s="25" t="s">
        <v>152</v>
      </c>
      <c r="B2" s="25"/>
      <c r="C2" s="25"/>
      <c r="D2" s="25"/>
      <c r="E2" s="25"/>
      <c r="F2" s="25"/>
    </row>
    <row r="3" s="23" customFormat="1" ht="17.05" customHeight="1" spans="1:6">
      <c r="A3" s="26"/>
      <c r="B3" s="26"/>
      <c r="C3" s="27"/>
      <c r="D3" s="26"/>
      <c r="E3" s="26"/>
      <c r="F3" s="27" t="s">
        <v>9</v>
      </c>
    </row>
    <row r="4" spans="1:6">
      <c r="A4" s="28" t="s">
        <v>153</v>
      </c>
      <c r="B4" s="28" t="s">
        <v>154</v>
      </c>
      <c r="C4" s="28" t="s">
        <v>155</v>
      </c>
      <c r="D4" s="28" t="s">
        <v>156</v>
      </c>
      <c r="E4" s="29" t="s">
        <v>157</v>
      </c>
      <c r="F4" s="28" t="s">
        <v>155</v>
      </c>
    </row>
    <row r="5" spans="1:6">
      <c r="A5" s="28" t="s">
        <v>64</v>
      </c>
      <c r="B5" s="28"/>
      <c r="C5" s="30">
        <f>C6+C16+C24</f>
        <v>3438.79</v>
      </c>
      <c r="D5" s="27" t="s">
        <v>64</v>
      </c>
      <c r="E5" s="27"/>
      <c r="F5" s="30">
        <f>F6+F16+F24</f>
        <v>3438.79</v>
      </c>
    </row>
    <row r="6" spans="1:6">
      <c r="A6" s="31" t="s">
        <v>158</v>
      </c>
      <c r="B6" s="31" t="s">
        <v>159</v>
      </c>
      <c r="C6" s="30">
        <v>3057.21</v>
      </c>
      <c r="D6" s="31" t="s">
        <v>160</v>
      </c>
      <c r="E6" s="31" t="s">
        <v>161</v>
      </c>
      <c r="F6" s="30">
        <f>F7+F8+F9+F10+F11+F12+F13+F14+F15</f>
        <v>3057.21</v>
      </c>
    </row>
    <row r="7" spans="1:6">
      <c r="A7" s="31" t="s">
        <v>162</v>
      </c>
      <c r="B7" s="31" t="s">
        <v>163</v>
      </c>
      <c r="C7" s="30">
        <v>2324.92</v>
      </c>
      <c r="D7" s="31" t="s">
        <v>164</v>
      </c>
      <c r="E7" s="31" t="s">
        <v>165</v>
      </c>
      <c r="F7" s="30">
        <v>612.46</v>
      </c>
    </row>
    <row r="8" spans="1:6">
      <c r="A8" s="31"/>
      <c r="B8" s="31"/>
      <c r="C8" s="30"/>
      <c r="D8" s="31" t="s">
        <v>166</v>
      </c>
      <c r="E8" s="31" t="s">
        <v>167</v>
      </c>
      <c r="F8" s="30">
        <v>1277.03</v>
      </c>
    </row>
    <row r="9" spans="1:6">
      <c r="A9" s="31"/>
      <c r="B9" s="31"/>
      <c r="C9" s="30"/>
      <c r="D9" s="31" t="s">
        <v>168</v>
      </c>
      <c r="E9" s="31" t="s">
        <v>169</v>
      </c>
      <c r="F9" s="30">
        <v>49.97</v>
      </c>
    </row>
    <row r="10" spans="1:6">
      <c r="A10" s="31"/>
      <c r="B10" s="31"/>
      <c r="C10" s="30"/>
      <c r="D10" s="31" t="s">
        <v>170</v>
      </c>
      <c r="E10" s="31" t="s">
        <v>171</v>
      </c>
      <c r="F10" s="30">
        <v>385.46</v>
      </c>
    </row>
    <row r="11" spans="1:6">
      <c r="A11" s="31" t="s">
        <v>172</v>
      </c>
      <c r="B11" s="31" t="s">
        <v>173</v>
      </c>
      <c r="C11" s="30">
        <v>563.85</v>
      </c>
      <c r="D11" s="31" t="s">
        <v>174</v>
      </c>
      <c r="E11" s="31" t="s">
        <v>175</v>
      </c>
      <c r="F11" s="30">
        <v>183.22</v>
      </c>
    </row>
    <row r="12" spans="1:6">
      <c r="A12" s="31"/>
      <c r="B12" s="31"/>
      <c r="C12" s="30"/>
      <c r="D12" s="31" t="s">
        <v>176</v>
      </c>
      <c r="E12" s="31" t="s">
        <v>177</v>
      </c>
      <c r="F12" s="30">
        <v>80.82</v>
      </c>
    </row>
    <row r="13" spans="1:6">
      <c r="A13" s="31"/>
      <c r="B13" s="31"/>
      <c r="C13" s="30"/>
      <c r="D13" s="31" t="s">
        <v>178</v>
      </c>
      <c r="E13" s="31" t="s">
        <v>179</v>
      </c>
      <c r="F13" s="30">
        <v>37.15</v>
      </c>
    </row>
    <row r="14" spans="1:6">
      <c r="A14" s="31"/>
      <c r="B14" s="31"/>
      <c r="C14" s="30"/>
      <c r="D14" s="31" t="s">
        <v>180</v>
      </c>
      <c r="E14" s="31" t="s">
        <v>181</v>
      </c>
      <c r="F14" s="30">
        <v>262.66</v>
      </c>
    </row>
    <row r="15" spans="1:6">
      <c r="A15" s="31" t="s">
        <v>182</v>
      </c>
      <c r="B15" s="31" t="s">
        <v>122</v>
      </c>
      <c r="C15" s="30">
        <v>168.44</v>
      </c>
      <c r="D15" s="31" t="s">
        <v>183</v>
      </c>
      <c r="E15" s="31" t="s">
        <v>122</v>
      </c>
      <c r="F15" s="30">
        <v>168.44</v>
      </c>
    </row>
    <row r="16" spans="1:6">
      <c r="A16" s="31" t="s">
        <v>184</v>
      </c>
      <c r="B16" s="31" t="s">
        <v>185</v>
      </c>
      <c r="C16" s="30">
        <f>C17+C19+C20+C21+C23+C22</f>
        <v>219.81</v>
      </c>
      <c r="D16" s="31" t="s">
        <v>186</v>
      </c>
      <c r="E16" s="31" t="s">
        <v>187</v>
      </c>
      <c r="F16" s="30">
        <f>F17+F18+F19+F20+F21+F23</f>
        <v>219.81</v>
      </c>
    </row>
    <row r="17" spans="1:6">
      <c r="A17" s="31" t="s">
        <v>188</v>
      </c>
      <c r="B17" s="31" t="s">
        <v>189</v>
      </c>
      <c r="C17" s="30">
        <v>188.57</v>
      </c>
      <c r="D17" s="31" t="s">
        <v>190</v>
      </c>
      <c r="E17" s="31" t="s">
        <v>191</v>
      </c>
      <c r="F17" s="29">
        <v>58.18</v>
      </c>
    </row>
    <row r="18" spans="1:6">
      <c r="A18" s="31"/>
      <c r="B18" s="31"/>
      <c r="C18" s="30"/>
      <c r="D18" s="31" t="s">
        <v>192</v>
      </c>
      <c r="E18" s="31" t="s">
        <v>193</v>
      </c>
      <c r="F18" s="29">
        <v>17.36</v>
      </c>
    </row>
    <row r="19" spans="1:6">
      <c r="A19" s="31"/>
      <c r="B19" s="31"/>
      <c r="C19" s="30"/>
      <c r="D19" s="31" t="s">
        <v>194</v>
      </c>
      <c r="E19" s="31" t="s">
        <v>195</v>
      </c>
      <c r="F19" s="29">
        <v>22.79</v>
      </c>
    </row>
    <row r="20" spans="1:6">
      <c r="A20" s="31"/>
      <c r="B20" s="31"/>
      <c r="C20" s="30"/>
      <c r="D20" s="31">
        <v>30231</v>
      </c>
      <c r="E20" s="31" t="s">
        <v>196</v>
      </c>
      <c r="F20" s="29">
        <v>90.24</v>
      </c>
    </row>
    <row r="21" spans="1:6">
      <c r="A21" s="31" t="s">
        <v>197</v>
      </c>
      <c r="B21" s="31" t="s">
        <v>198</v>
      </c>
      <c r="C21" s="29">
        <v>12.25</v>
      </c>
      <c r="D21" s="31" t="s">
        <v>199</v>
      </c>
      <c r="E21" s="31" t="s">
        <v>198</v>
      </c>
      <c r="F21" s="29">
        <v>12.25</v>
      </c>
    </row>
    <row r="22" spans="1:6">
      <c r="A22" s="32">
        <v>50299</v>
      </c>
      <c r="B22" s="32" t="s">
        <v>200</v>
      </c>
      <c r="C22" s="33">
        <v>18.99</v>
      </c>
      <c r="D22" s="31"/>
      <c r="E22" s="31"/>
      <c r="F22" s="29"/>
    </row>
    <row r="23" spans="1:6">
      <c r="A23" s="34"/>
      <c r="B23" s="34"/>
      <c r="C23" s="35"/>
      <c r="D23" s="31">
        <v>30299</v>
      </c>
      <c r="E23" s="31" t="s">
        <v>201</v>
      </c>
      <c r="F23" s="29">
        <v>18.99</v>
      </c>
    </row>
    <row r="24" spans="1:6">
      <c r="A24" s="31" t="s">
        <v>202</v>
      </c>
      <c r="B24" s="31" t="s">
        <v>203</v>
      </c>
      <c r="C24" s="30">
        <f>C25+C26</f>
        <v>161.77</v>
      </c>
      <c r="D24" s="31" t="s">
        <v>204</v>
      </c>
      <c r="E24" s="31" t="s">
        <v>203</v>
      </c>
      <c r="F24" s="30">
        <f>F25+F26</f>
        <v>161.77</v>
      </c>
    </row>
    <row r="25" spans="1:6">
      <c r="A25" s="36" t="s">
        <v>205</v>
      </c>
      <c r="B25" s="36" t="s">
        <v>206</v>
      </c>
      <c r="C25" s="29">
        <v>10.65</v>
      </c>
      <c r="D25" s="36" t="s">
        <v>207</v>
      </c>
      <c r="E25" s="36" t="s">
        <v>208</v>
      </c>
      <c r="F25" s="29">
        <v>10.65</v>
      </c>
    </row>
    <row r="26" spans="1:6">
      <c r="A26" s="36" t="s">
        <v>209</v>
      </c>
      <c r="B26" s="36" t="s">
        <v>210</v>
      </c>
      <c r="C26" s="29">
        <v>151.12</v>
      </c>
      <c r="D26" s="36" t="s">
        <v>211</v>
      </c>
      <c r="E26" s="36" t="s">
        <v>212</v>
      </c>
      <c r="F26" s="29">
        <v>151.12</v>
      </c>
    </row>
  </sheetData>
  <mergeCells count="16">
    <mergeCell ref="A2:F2"/>
    <mergeCell ref="A3:E3"/>
    <mergeCell ref="A5:B5"/>
    <mergeCell ref="D5:E5"/>
    <mergeCell ref="A7:A10"/>
    <mergeCell ref="A11:A14"/>
    <mergeCell ref="A17:A20"/>
    <mergeCell ref="A22:A23"/>
    <mergeCell ref="B7:B10"/>
    <mergeCell ref="B11:B14"/>
    <mergeCell ref="B17:B20"/>
    <mergeCell ref="B22:B23"/>
    <mergeCell ref="C7:C10"/>
    <mergeCell ref="C11:C14"/>
    <mergeCell ref="C17:C20"/>
    <mergeCell ref="C22:C23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D27" sqref="D27"/>
    </sheetView>
  </sheetViews>
  <sheetFormatPr defaultColWidth="10" defaultRowHeight="13.5" outlineLevelCol="6"/>
  <cols>
    <col min="1" max="1" width="30.775" customWidth="1"/>
    <col min="2" max="4" width="17.95" style="15" customWidth="1"/>
    <col min="5" max="5" width="15.375" customWidth="1"/>
    <col min="6" max="6" width="17.95" style="15" customWidth="1"/>
    <col min="7" max="7" width="17.95" customWidth="1"/>
    <col min="8" max="8" width="9.76666666666667" customWidth="1"/>
  </cols>
  <sheetData>
    <row r="1" customFormat="1" spans="1:6">
      <c r="A1" t="s">
        <v>213</v>
      </c>
      <c r="B1" s="15"/>
      <c r="C1" s="15"/>
      <c r="D1" s="15"/>
      <c r="F1" s="15"/>
    </row>
    <row r="2" customFormat="1" ht="22.75" customHeight="1" spans="1:7">
      <c r="A2" s="11" t="s">
        <v>214</v>
      </c>
      <c r="B2" s="11"/>
      <c r="C2" s="11"/>
      <c r="D2" s="11"/>
      <c r="E2" s="11"/>
      <c r="F2" s="11"/>
      <c r="G2" s="11"/>
    </row>
    <row r="3" customFormat="1" ht="22.75" customHeight="1" spans="1:7">
      <c r="A3" s="11"/>
      <c r="B3" s="16"/>
      <c r="C3" s="16"/>
      <c r="D3" s="16"/>
      <c r="E3" s="16"/>
      <c r="F3" s="16"/>
      <c r="G3" s="2" t="s">
        <v>9</v>
      </c>
    </row>
    <row r="4" customFormat="1" ht="39.15" customHeight="1" spans="1:7">
      <c r="A4" s="17" t="s">
        <v>135</v>
      </c>
      <c r="B4" s="18" t="s">
        <v>215</v>
      </c>
      <c r="C4" s="3" t="s">
        <v>216</v>
      </c>
      <c r="D4" s="3" t="s">
        <v>217</v>
      </c>
      <c r="E4" s="3" t="s">
        <v>218</v>
      </c>
      <c r="F4" s="3" t="s">
        <v>219</v>
      </c>
      <c r="G4" s="3" t="s">
        <v>70</v>
      </c>
    </row>
    <row r="5" customFormat="1" ht="24" customHeight="1" spans="1:7">
      <c r="A5" s="19" t="s">
        <v>64</v>
      </c>
      <c r="B5" s="20">
        <f>B6+B7+B8</f>
        <v>90.52</v>
      </c>
      <c r="C5" s="20">
        <f>C6+C7+C8</f>
        <v>95.24</v>
      </c>
      <c r="D5" s="21">
        <f>(C5-B5)/B5</f>
        <v>0.0521431727794962</v>
      </c>
      <c r="E5" s="12" t="s">
        <v>220</v>
      </c>
      <c r="F5" s="21">
        <v>0.008</v>
      </c>
      <c r="G5" s="12" t="s">
        <v>221</v>
      </c>
    </row>
    <row r="6" customFormat="1" ht="22" customHeight="1" spans="1:7">
      <c r="A6" s="12" t="s">
        <v>222</v>
      </c>
      <c r="B6" s="20">
        <v>0</v>
      </c>
      <c r="C6" s="20">
        <v>0</v>
      </c>
      <c r="D6" s="21">
        <v>0</v>
      </c>
      <c r="E6" s="12" t="s">
        <v>223</v>
      </c>
      <c r="F6" s="21">
        <v>0</v>
      </c>
      <c r="G6" s="22" t="s">
        <v>224</v>
      </c>
    </row>
    <row r="7" customFormat="1" ht="17.05" customHeight="1" spans="1:7">
      <c r="A7" s="12" t="s">
        <v>225</v>
      </c>
      <c r="B7" s="20">
        <v>7.8</v>
      </c>
      <c r="C7" s="20">
        <v>5</v>
      </c>
      <c r="D7" s="21">
        <f>(C7-B7)/B7</f>
        <v>-0.358974358974359</v>
      </c>
      <c r="E7" s="12" t="s">
        <v>226</v>
      </c>
      <c r="F7" s="21">
        <v>0.0007</v>
      </c>
      <c r="G7" s="12" t="s">
        <v>227</v>
      </c>
    </row>
    <row r="8" customFormat="1" ht="17.05" customHeight="1" spans="1:7">
      <c r="A8" s="12" t="s">
        <v>228</v>
      </c>
      <c r="B8" s="20">
        <v>82.72</v>
      </c>
      <c r="C8" s="20">
        <v>90.24</v>
      </c>
      <c r="D8" s="21">
        <f>(C8-B8)/B8</f>
        <v>0.0909090909090909</v>
      </c>
      <c r="E8" s="12" t="s">
        <v>220</v>
      </c>
      <c r="F8" s="21">
        <v>0.0075</v>
      </c>
      <c r="G8" s="12" t="s">
        <v>221</v>
      </c>
    </row>
    <row r="9" customFormat="1" ht="29" customHeight="1" spans="1:7">
      <c r="A9" s="12" t="s">
        <v>229</v>
      </c>
      <c r="B9" s="20">
        <v>82.72</v>
      </c>
      <c r="C9" s="20">
        <v>90.24</v>
      </c>
      <c r="D9" s="21">
        <f>(C9-B9)/B9</f>
        <v>0.0909090909090909</v>
      </c>
      <c r="E9" s="12" t="s">
        <v>220</v>
      </c>
      <c r="F9" s="21">
        <v>0.0075</v>
      </c>
      <c r="G9" s="12" t="s">
        <v>221</v>
      </c>
    </row>
    <row r="10" customFormat="1" ht="17.05" customHeight="1" spans="1:7">
      <c r="A10" s="12" t="s">
        <v>230</v>
      </c>
      <c r="B10" s="20">
        <v>0</v>
      </c>
      <c r="C10" s="20">
        <v>0</v>
      </c>
      <c r="D10" s="21">
        <v>0</v>
      </c>
      <c r="E10" s="12" t="s">
        <v>223</v>
      </c>
      <c r="F10" s="21">
        <v>0</v>
      </c>
      <c r="G10" s="12"/>
    </row>
    <row r="11" spans="1:1">
      <c r="A11" t="s">
        <v>231</v>
      </c>
    </row>
  </sheetData>
  <mergeCells count="1">
    <mergeCell ref="A2:G2"/>
  </mergeCells>
  <pageMargins left="0.75" right="0.75" top="1" bottom="1" header="0.5" footer="0.5"/>
  <pageSetup paperSize="9" scale="9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selection activeCell="A15" sqref="$A15:$XFD16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232</v>
      </c>
    </row>
    <row r="2" customFormat="1" ht="22.75" customHeight="1" spans="1:4">
      <c r="A2" s="11" t="s">
        <v>233</v>
      </c>
      <c r="B2" s="11"/>
      <c r="C2" s="11"/>
      <c r="D2" s="11"/>
    </row>
    <row r="3" customFormat="1" ht="15.65" customHeight="1" spans="4:4">
      <c r="D3" s="2" t="s">
        <v>9</v>
      </c>
    </row>
    <row r="4" customFormat="1" ht="30.15" customHeight="1" spans="1:4">
      <c r="A4" s="3" t="s">
        <v>234</v>
      </c>
      <c r="B4" s="3" t="s">
        <v>235</v>
      </c>
      <c r="C4" s="3" t="s">
        <v>155</v>
      </c>
      <c r="D4" s="3" t="s">
        <v>70</v>
      </c>
    </row>
    <row r="5" customFormat="1" ht="14.3" customHeight="1" spans="1:4">
      <c r="A5" s="3" t="s">
        <v>236</v>
      </c>
      <c r="B5" s="12" t="s">
        <v>191</v>
      </c>
      <c r="C5" s="13">
        <v>30.19</v>
      </c>
      <c r="D5" s="12"/>
    </row>
    <row r="6" customFormat="1" ht="14.3" customHeight="1" spans="1:4">
      <c r="A6" s="3" t="s">
        <v>237</v>
      </c>
      <c r="B6" s="12" t="s">
        <v>238</v>
      </c>
      <c r="C6" s="13">
        <v>2.5</v>
      </c>
      <c r="D6" s="12"/>
    </row>
    <row r="7" customFormat="1" ht="14.3" customHeight="1" spans="1:4">
      <c r="A7" s="3" t="s">
        <v>239</v>
      </c>
      <c r="B7" s="12" t="s">
        <v>240</v>
      </c>
      <c r="C7" s="13">
        <v>5</v>
      </c>
      <c r="D7" s="12"/>
    </row>
    <row r="8" customFormat="1" ht="14.3" customHeight="1" spans="1:4">
      <c r="A8" s="3" t="s">
        <v>241</v>
      </c>
      <c r="B8" s="12" t="s">
        <v>242</v>
      </c>
      <c r="C8" s="13">
        <v>3.5</v>
      </c>
      <c r="D8" s="12"/>
    </row>
    <row r="9" customFormat="1" ht="14.3" customHeight="1" spans="1:4">
      <c r="A9" s="3" t="s">
        <v>243</v>
      </c>
      <c r="B9" s="12" t="s">
        <v>244</v>
      </c>
      <c r="C9" s="13">
        <v>12</v>
      </c>
      <c r="D9" s="12"/>
    </row>
    <row r="10" customFormat="1" ht="14.3" customHeight="1" spans="1:4">
      <c r="A10" s="3" t="s">
        <v>245</v>
      </c>
      <c r="B10" s="12" t="s">
        <v>195</v>
      </c>
      <c r="C10" s="13">
        <v>22.79</v>
      </c>
      <c r="D10" s="12"/>
    </row>
    <row r="11" customFormat="1" ht="14.3" customHeight="1" spans="1:4">
      <c r="A11" s="3" t="s">
        <v>246</v>
      </c>
      <c r="B11" s="12" t="s">
        <v>193</v>
      </c>
      <c r="C11" s="13">
        <v>17.36</v>
      </c>
      <c r="D11" s="12"/>
    </row>
    <row r="12" customFormat="1" ht="14.3" customHeight="1" spans="1:4">
      <c r="A12" s="3" t="s">
        <v>247</v>
      </c>
      <c r="B12" s="12" t="s">
        <v>198</v>
      </c>
      <c r="C12" s="13">
        <v>12.25</v>
      </c>
      <c r="D12" s="12"/>
    </row>
    <row r="13" customFormat="1" ht="14.3" customHeight="1" spans="1:4">
      <c r="A13" s="3" t="s">
        <v>248</v>
      </c>
      <c r="B13" s="12" t="s">
        <v>249</v>
      </c>
      <c r="C13" s="13">
        <v>5</v>
      </c>
      <c r="D13" s="12"/>
    </row>
    <row r="14" customFormat="1" ht="14.3" customHeight="1" spans="1:4">
      <c r="A14" s="3">
        <v>30231</v>
      </c>
      <c r="B14" s="12" t="s">
        <v>196</v>
      </c>
      <c r="C14" s="13">
        <v>90.24</v>
      </c>
      <c r="D14" s="12"/>
    </row>
    <row r="15" customFormat="1" ht="14.3" customHeight="1" spans="1:4">
      <c r="A15" s="3"/>
      <c r="B15" s="12"/>
      <c r="C15" s="13"/>
      <c r="D15" s="12"/>
    </row>
    <row r="16" customFormat="1" ht="14.3" customHeight="1" spans="1:4">
      <c r="A16" s="3"/>
      <c r="B16" s="12"/>
      <c r="C16" s="13"/>
      <c r="D16" s="12"/>
    </row>
    <row r="17" customFormat="1" ht="14.3" customHeight="1" spans="1:4">
      <c r="A17" s="3"/>
      <c r="B17" s="12"/>
      <c r="C17" s="13"/>
      <c r="D17" s="12"/>
    </row>
    <row r="18" customFormat="1" ht="14.3" customHeight="1" spans="1:4">
      <c r="A18" s="3"/>
      <c r="B18" s="12"/>
      <c r="C18" s="13"/>
      <c r="D18" s="12"/>
    </row>
    <row r="19" customFormat="1" ht="14.3" customHeight="1" spans="1:4">
      <c r="A19" s="14" t="s">
        <v>64</v>
      </c>
      <c r="B19" s="14"/>
      <c r="C19" s="13">
        <f>SUM(C5:C18)</f>
        <v>200.83</v>
      </c>
      <c r="D19" s="12"/>
    </row>
  </sheetData>
  <mergeCells count="2">
    <mergeCell ref="A2:D2"/>
    <mergeCell ref="A19:B1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WPS_1649985437</cp:lastModifiedBy>
  <dcterms:created xsi:type="dcterms:W3CDTF">2022-03-02T03:08:00Z</dcterms:created>
  <dcterms:modified xsi:type="dcterms:W3CDTF">2024-04-19T02:06:58Z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