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2" r:id="rId1"/>
    <sheet name="表1" sheetId="1" r:id="rId2"/>
    <sheet name="表2" sheetId="3" r:id="rId3"/>
    <sheet name="表3" sheetId="4" r:id="rId4"/>
    <sheet name="表4" sheetId="5" r:id="rId5"/>
    <sheet name="表5" sheetId="6" r:id="rId6"/>
    <sheet name="表6" sheetId="7" r:id="rId7"/>
    <sheet name="表7" sheetId="8" r:id="rId8"/>
    <sheet name="表8" sheetId="9" r:id="rId9"/>
    <sheet name="表9" sheetId="10" r:id="rId10"/>
  </sheets>
  <externalReferences>
    <externalReference r:id="rId11"/>
  </externalReferences>
  <definedNames>
    <definedName name="_Fill" hidden="1">[1]eqpmad2!#REF!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<sst xmlns="http://schemas.openxmlformats.org/spreadsheetml/2006/main" count="318" uniqueCount="205">
  <si>
    <t>附件1:</t>
  </si>
  <si>
    <t xml:space="preserve"> </t>
  </si>
  <si>
    <t>盘州市第九中学2024年预算公开表</t>
  </si>
  <si>
    <t>单位名称（全称） 盘州市第九中学</t>
  </si>
  <si>
    <t>编制</t>
  </si>
  <si>
    <t xml:space="preserve">    经办人：  裴秀            联系电话:  15186212337</t>
  </si>
  <si>
    <t>表1</t>
  </si>
  <si>
    <t>盘州市第九中学2024年部门收支预算总表</t>
  </si>
  <si>
    <t>（本表收入按收入性质填列，支出按政府收支功能分类科目填列至“类”级科目）</t>
  </si>
  <si>
    <t>单位：万元</t>
  </si>
  <si>
    <t>收            入</t>
  </si>
  <si>
    <t>支      出（按功能分）</t>
  </si>
  <si>
    <t>项    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</si>
  <si>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</si>
  <si>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</si>
  <si>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</si>
  <si>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</si>
  <si>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</si>
  <si>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</si>
  <si>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</si>
  <si>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</si>
  <si>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</si>
  <si>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</si>
  <si>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</si>
  <si>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1.事业收入</t>
  </si>
  <si>
    <t>六、科学技术支出</t>
  </si>
  <si>
    <t>2.事业单位经营收入</t>
  </si>
  <si>
    <t>七、文化旅游体育与传媒支出</t>
  </si>
  <si>
    <t>3.上级补助收入</t>
  </si>
  <si>
    <t>八、社会保障和就业支出</t>
  </si>
  <si>
    <t>4.其他收入</t>
  </si>
  <si>
    <t>九、社会保障基金支出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</si>
  <si>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</si>
  <si>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</si>
  <si>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</si>
  <si>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</si>
  <si>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</si>
  <si>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</si>
  <si>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</si>
  <si>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</si>
  <si>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</si>
  <si>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</si>
  <si>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</si>
  <si>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</si>
  <si>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</si>
  <si>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</si>
  <si>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</si>
  <si>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</si>
  <si>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</si>
  <si>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</si>
  <si>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</si>
  <si>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</si>
  <si>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</si>
  <si>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</si>
  <si>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</si>
  <si>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</t>
  </si>
  <si>
    <t>结转下年</t>
  </si>
  <si>
    <t>收  入  总  计</t>
  </si>
  <si>
    <t xml:space="preserve">支  出  总  计 </t>
  </si>
  <si>
    <t>注：本表填报口径为部门全部收入和支出,上年结转需按性质对应填列.</t>
  </si>
  <si>
    <t>表2</t>
  </si>
  <si>
    <t>盘州市第九中学2024年部门收入总体情况表</t>
  </si>
  <si>
    <t>科目编码</t>
  </si>
  <si>
    <t>科目名称</t>
  </si>
  <si>
    <t>合计</t>
  </si>
  <si>
    <t>一般公共预算拨款收入</t>
  </si>
  <si>
    <t>财政专户管理资金收入</t>
  </si>
  <si>
    <t>政府性基金预算拨款收入</t>
  </si>
  <si>
    <t>事业单位经营收入</t>
  </si>
  <si>
    <t>其他收入</t>
  </si>
  <si>
    <t>备注</t>
  </si>
  <si>
    <t>类</t>
  </si>
  <si>
    <t>款</t>
  </si>
  <si>
    <t>项</t>
  </si>
  <si>
    <t>教育支出</t>
  </si>
  <si>
    <t>普通教育</t>
  </si>
  <si>
    <t>高中教育</t>
  </si>
  <si>
    <t>教育费附加安排的支出</t>
  </si>
  <si>
    <t>其他教育费附加安排的支出</t>
  </si>
  <si>
    <t>其他教育支出</t>
  </si>
  <si>
    <t>表3</t>
  </si>
  <si>
    <t>盘州市第九中学2024年部门支出总体情况表</t>
  </si>
  <si>
    <t>基本支出</t>
  </si>
  <si>
    <t>项目支出</t>
  </si>
  <si>
    <t>事业单位经营支出</t>
  </si>
  <si>
    <t>其他支出</t>
  </si>
  <si>
    <t>表4</t>
  </si>
  <si>
    <t>盘州市第九中学2024年财政拨款收支总体情况表</t>
  </si>
  <si>
    <t>收入</t>
  </si>
  <si>
    <t>支出</t>
  </si>
  <si>
    <t>项目</t>
  </si>
  <si>
    <t>一般公共预算</t>
  </si>
  <si>
    <t>政府性基金预算</t>
  </si>
  <si>
    <t>国有资本经营预算</t>
  </si>
  <si>
    <t>一、本年收入</t>
  </si>
  <si>
    <t>（一）一般公共预算拨款收入</t>
  </si>
  <si>
    <t>（二）政府性基金预算拨款</t>
  </si>
  <si>
    <t>（三）国有资本经营预算拨款</t>
  </si>
  <si>
    <t>二、上年结转</t>
  </si>
  <si>
    <t>（一）一般公共预算拨款</t>
  </si>
  <si>
    <t xml:space="preserve">本年支出总计  </t>
  </si>
  <si>
    <t>收入总计</t>
  </si>
  <si>
    <t xml:space="preserve">支出总计  </t>
  </si>
  <si>
    <t>注：本表反映部门收到财政拨款收入和支出数（含结转数），上年结转需按性质对应填列。</t>
  </si>
  <si>
    <t>表5</t>
  </si>
  <si>
    <t>盘州市第九中学2024年一般公共预算支出情况表</t>
  </si>
  <si>
    <t>表6</t>
  </si>
  <si>
    <t>盘州市第九中学2024年一般公共预算基本支出情况表（按经济分类）</t>
  </si>
  <si>
    <t>政府经济科目编码</t>
  </si>
  <si>
    <t>政府经济科目名称</t>
  </si>
  <si>
    <t>金额</t>
  </si>
  <si>
    <t>经济科目编码</t>
  </si>
  <si>
    <t>经济科目名称</t>
  </si>
  <si>
    <t>对事业单位经常性补助</t>
  </si>
  <si>
    <t>工资福利支出</t>
  </si>
  <si>
    <t>301</t>
  </si>
  <si>
    <t xml:space="preserve">  30101</t>
  </si>
  <si>
    <t>基本工资</t>
  </si>
  <si>
    <t xml:space="preserve">  30102</t>
  </si>
  <si>
    <t>津贴补贴</t>
  </si>
  <si>
    <t xml:space="preserve">  30103</t>
  </si>
  <si>
    <t>奖金</t>
  </si>
  <si>
    <t xml:space="preserve">  30107</t>
  </si>
  <si>
    <t>绩效工资</t>
  </si>
  <si>
    <t xml:space="preserve">  30108</t>
  </si>
  <si>
    <t>机关事业单位基本养老保险缴费</t>
  </si>
  <si>
    <t xml:space="preserve">  30110</t>
  </si>
  <si>
    <t>城镇职工基本医疗保险缴费</t>
  </si>
  <si>
    <t xml:space="preserve">  30111</t>
  </si>
  <si>
    <t>公务员医疗补助缴费</t>
  </si>
  <si>
    <t xml:space="preserve">  30112</t>
  </si>
  <si>
    <t>其他社会保障缴费</t>
  </si>
  <si>
    <t xml:space="preserve">  30113</t>
  </si>
  <si>
    <t>住房公积金</t>
  </si>
  <si>
    <t xml:space="preserve">  30199</t>
  </si>
  <si>
    <t>其他工资福利支出</t>
  </si>
  <si>
    <t>商品和服务支出</t>
  </si>
  <si>
    <t>302</t>
  </si>
  <si>
    <t xml:space="preserve">  30201</t>
  </si>
  <si>
    <t>办公费</t>
  </si>
  <si>
    <t xml:space="preserve">  30228</t>
  </si>
  <si>
    <t>工会经费</t>
  </si>
  <si>
    <t xml:space="preserve">  30229</t>
  </si>
  <si>
    <t>福利费</t>
  </si>
  <si>
    <t>对个人和家庭的补助</t>
  </si>
  <si>
    <t xml:space="preserve">  30216</t>
  </si>
  <si>
    <t>培训费</t>
  </si>
  <si>
    <t>社会福利和救助</t>
  </si>
  <si>
    <t>303</t>
  </si>
  <si>
    <t>离退休费</t>
  </si>
  <si>
    <t xml:space="preserve">  30305</t>
  </si>
  <si>
    <t>生活补助</t>
  </si>
  <si>
    <t>其他对个人和家庭补助</t>
  </si>
  <si>
    <t xml:space="preserve">  30302</t>
  </si>
  <si>
    <t>退休费</t>
  </si>
  <si>
    <t>表7</t>
  </si>
  <si>
    <t xml:space="preserve">盘州市第九中学2024年一般公共预算“三公”经费支出情况表                   </t>
  </si>
  <si>
    <t>2023年初预算数</t>
  </si>
  <si>
    <t>2024年初预算数</t>
  </si>
  <si>
    <t>2024年与上年预算数相比增减变化比率(%)</t>
  </si>
  <si>
    <t>2024年与上年预算数相比增减变化原因</t>
  </si>
  <si>
    <t>2024年“三公”经费支出占公共财政预算支出的比重(%)</t>
  </si>
  <si>
    <t>与上年持平</t>
  </si>
  <si>
    <t xml:space="preserve"> 一、 因公出国（境）费</t>
  </si>
  <si>
    <t>由财政统筹控制，本单位无该项经费</t>
  </si>
  <si>
    <t xml:space="preserve"> 二、公务接待费</t>
  </si>
  <si>
    <t xml:space="preserve"> 三、公务用车购置及运行维护费</t>
  </si>
  <si>
    <t xml:space="preserve">     1.公务用车运行维护费</t>
  </si>
  <si>
    <t xml:space="preserve">     2.公务用车购置费</t>
  </si>
  <si>
    <t>注：如果与去年相比无变化，则写与上年持平。</t>
  </si>
  <si>
    <t>表8</t>
  </si>
  <si>
    <t>盘州市第九中学2024年机关运行经费（公用经费）支出明细表</t>
  </si>
  <si>
    <t>编码</t>
  </si>
  <si>
    <t>项目名称</t>
  </si>
  <si>
    <t>30201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</si>
  <si>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</si>
  <si>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</si>
  <si>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</si>
  <si>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</si>
  <si>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</si>
  <si>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</si>
  <si>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</si>
  <si>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</si>
  <si>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</si>
  <si>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</si>
  <si>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</si>
  <si>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</si>
  <si>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</si>
  <si>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</si>
  <si>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30229</t>
  </si>
  <si>
    <t>30239</t>
  </si>
  <si>
    <t>30215</t>
  </si>
  <si>
    <t>30226</t>
  </si>
  <si>
    <t>劳务费</t>
  </si>
  <si>
    <t>30217</t>
  </si>
  <si>
    <t>公务接待费</t>
  </si>
  <si>
    <t>30213</t>
  </si>
  <si>
    <t>维修(护)费</t>
  </si>
  <si>
    <t>30299</t>
  </si>
  <si>
    <t>其他商品和服务支出</t>
  </si>
  <si>
    <t>...................</t>
  </si>
  <si>
    <t>本表无数据</t>
  </si>
  <si>
    <t>表9</t>
  </si>
  <si>
    <t>盘州市第九中学2024年政府性基金预算支出情况表</t>
  </si>
  <si>
    <t>本单位无政府性基金预算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</si>
</sst>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0000000000_ "/>
  </numFmts>
  <fonts count="35">
    <font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sz val="12"/>
      <name val="宋体"/>
      <charset val="134"/>
    </font>
    <font>
      <b/>
      <sz val="9"/>
      <name val="SimSun"/>
      <charset val="134"/>
    </font>
    <font>
      <sz val="9"/>
      <color theme="1"/>
      <name val="仿宋_GB2312"/>
      <charset val="134"/>
    </font>
    <font>
      <sz val="8"/>
      <name val="SimSun"/>
      <charset val="134"/>
    </font>
    <font>
      <sz val="10"/>
      <color theme="1"/>
      <name val="Times New Roman"/>
      <charset val="134"/>
    </font>
    <font>
      <sz val="10"/>
      <color indexed="8"/>
      <name val="Dialog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36"/>
      <color indexed="8"/>
      <name val="宋体"/>
      <charset val="134"/>
    </font>
    <font>
      <b/>
      <sz val="24"/>
      <color indexed="8"/>
      <name val="宋体"/>
      <charset val="134"/>
    </font>
    <font>
      <b/>
      <sz val="22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5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7" borderId="15" applyNumberFormat="0" applyAlignment="0" applyProtection="0">
      <alignment vertical="center"/>
    </xf>
    <xf numFmtId="0" fontId="26" fillId="7" borderId="14" applyNumberFormat="0" applyAlignment="0" applyProtection="0">
      <alignment vertical="center"/>
    </xf>
    <xf numFmtId="0" fontId="27" fillId="8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7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4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7" fontId="0" fillId="0" borderId="0" xfId="0" applyNumberFormat="1" applyFo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/>
    <xf numFmtId="49" fontId="7" fillId="4" borderId="3" xfId="0" applyNumberFormat="1" applyFont="1" applyFill="1" applyBorder="1" applyAlignment="1">
      <alignment horizontal="left"/>
    </xf>
    <xf numFmtId="0" fontId="7" fillId="0" borderId="3" xfId="0" applyFont="1" applyFill="1" applyBorder="1" applyAlignment="1"/>
    <xf numFmtId="0" fontId="2" fillId="0" borderId="1" xfId="0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0" fillId="0" borderId="9" xfId="0" applyFont="1" applyBorder="1">
      <alignment vertical="center"/>
    </xf>
    <xf numFmtId="4" fontId="2" fillId="0" borderId="3" xfId="0" applyNumberFormat="1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176" fontId="5" fillId="0" borderId="9" xfId="0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49" fontId="9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49" fontId="12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center"/>
    </xf>
    <xf numFmtId="49" fontId="14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B5" sqref="B5"/>
    </sheetView>
  </sheetViews>
  <sheetFormatPr defaultColWidth="9" defaultRowHeight="14.25" outlineLevelRow="7" outlineLevelCol="3"/>
  <cols>
    <col min="1" max="1" width="5" style="61" customWidth="1"/>
    <col min="2" max="2" width="110" style="61" customWidth="1"/>
    <col min="3" max="3" width="5.125" style="61" customWidth="1"/>
    <col min="4" max="16384" width="9" style="61"/>
  </cols>
  <sheetData>
    <row r="1" ht="17.1" customHeight="1" spans="1:4">
      <c r="A1" s="62"/>
      <c r="B1" s="63" t="s">
        <v>0</v>
      </c>
      <c r="C1" s="64"/>
      <c r="D1" s="61" t="s">
        <v>1</v>
      </c>
    </row>
    <row r="2" ht="72.75" customHeight="1" spans="1:3">
      <c r="A2" s="64"/>
      <c r="B2" s="65" t="s">
        <v>2</v>
      </c>
      <c r="C2" s="64"/>
    </row>
    <row r="3" ht="51" customHeight="1" spans="1:3">
      <c r="A3" s="64"/>
      <c r="B3" s="66"/>
      <c r="C3" s="64"/>
    </row>
    <row r="4" ht="94.5" customHeight="1" spans="1:3">
      <c r="A4" s="64"/>
      <c r="B4" s="67" t="s">
        <v>3</v>
      </c>
      <c r="C4" s="64"/>
    </row>
    <row r="5" ht="81.75" customHeight="1" spans="1:3">
      <c r="A5" s="64"/>
      <c r="B5" s="68" t="s">
        <v>4</v>
      </c>
      <c r="C5" s="64"/>
    </row>
    <row r="6" ht="52.15" customHeight="1" spans="1:3">
      <c r="A6" s="64"/>
      <c r="B6" s="69"/>
      <c r="C6" s="64"/>
    </row>
    <row r="7" ht="52.15" customHeight="1" spans="1:3">
      <c r="A7" s="64"/>
      <c r="B7" s="70" t="s">
        <v>5</v>
      </c>
      <c r="C7" s="64"/>
    </row>
    <row r="8" ht="35.45" customHeight="1" spans="1:3">
      <c r="A8" s="64"/>
      <c r="B8" s="71"/>
      <c r="C8" s="64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workbookViewId="0">
      <selection activeCell="G31" sqref="G31"/>
    </sheetView>
  </sheetViews>
  <sheetFormatPr defaultColWidth="10" defaultRowHeight="13.5" outlineLevelRow="6" outlineLevelCol="7"/>
  <cols>
    <col min="1" max="3" width="7.75" customWidth="1"/>
    <col min="4" max="4" width="30.75" customWidth="1"/>
    <col min="5" max="7" width="18" customWidth="1"/>
    <col min="8" max="8" width="15.375" customWidth="1"/>
    <col min="9" max="9" width="9.75" customWidth="1"/>
  </cols>
  <sheetData>
    <row r="1" spans="1:1">
      <c r="A1" t="s">
        <v>202</v>
      </c>
    </row>
    <row r="2" ht="22.7" customHeight="1" spans="1:8">
      <c r="A2" s="1" t="s">
        <v>203</v>
      </c>
      <c r="B2" s="1"/>
      <c r="C2" s="1"/>
      <c r="D2" s="1"/>
      <c r="E2" s="1"/>
      <c r="F2" s="1"/>
      <c r="G2" s="1"/>
      <c r="H2" s="1"/>
    </row>
    <row r="3" ht="15.6" customHeight="1" spans="8:8">
      <c r="H3" s="2" t="s">
        <v>9</v>
      </c>
    </row>
    <row r="4" ht="30.2" customHeight="1" spans="1:8">
      <c r="A4" s="3" t="s">
        <v>62</v>
      </c>
      <c r="B4" s="3"/>
      <c r="C4" s="3"/>
      <c r="D4" s="3" t="s">
        <v>63</v>
      </c>
      <c r="E4" s="3" t="s">
        <v>83</v>
      </c>
      <c r="F4" s="3" t="s">
        <v>83</v>
      </c>
      <c r="G4" s="3"/>
      <c r="H4" s="3" t="s">
        <v>70</v>
      </c>
    </row>
    <row r="5" ht="14.25" customHeight="1" spans="1:8">
      <c r="A5" s="3"/>
      <c r="B5" s="3"/>
      <c r="C5" s="3"/>
      <c r="D5" s="3"/>
      <c r="E5" s="3" t="s">
        <v>64</v>
      </c>
      <c r="F5" s="3" t="s">
        <v>82</v>
      </c>
      <c r="G5" s="3" t="s">
        <v>83</v>
      </c>
      <c r="H5" s="3"/>
    </row>
    <row r="6" ht="24" customHeight="1" spans="1:8">
      <c r="A6" s="4" t="s">
        <v>71</v>
      </c>
      <c r="B6" s="4" t="s">
        <v>72</v>
      </c>
      <c r="C6" s="5" t="s">
        <v>73</v>
      </c>
      <c r="D6" s="4" t="s">
        <v>64</v>
      </c>
      <c r="E6" s="6">
        <v>0</v>
      </c>
      <c r="F6" s="6">
        <v>0</v>
      </c>
      <c r="G6" s="6">
        <v>0</v>
      </c>
      <c r="H6" s="7" t="s">
        <v>1</v>
      </c>
    </row>
    <row r="7" ht="22.5" spans="1:8">
      <c r="A7" s="8"/>
      <c r="B7" s="8"/>
      <c r="C7" s="8"/>
      <c r="D7" s="8"/>
      <c r="E7" s="9">
        <v>0</v>
      </c>
      <c r="F7" s="9">
        <v>0</v>
      </c>
      <c r="G7" s="9">
        <v>0</v>
      </c>
      <c r="H7" s="10" t="s">
        <v>204</v>
      </c>
    </row>
  </sheetData>
  <mergeCells count="5">
    <mergeCell ref="A2:H2"/>
    <mergeCell ref="F4:G4"/>
    <mergeCell ref="D4:D5"/>
    <mergeCell ref="H4:H5"/>
    <mergeCell ref="A4:C5"/>
  </mergeCells>
  <printOptions horizontalCentered="1"/>
  <pageMargins left="0.751388888888889" right="0.751388888888889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topLeftCell="A18" workbookViewId="0">
      <selection activeCell="M12" sqref="M12"/>
    </sheetView>
  </sheetViews>
  <sheetFormatPr defaultColWidth="10" defaultRowHeight="13.5" outlineLevelCol="3"/>
  <cols>
    <col min="1" max="1" width="43.625" customWidth="1"/>
    <col min="2" max="2" width="18" customWidth="1"/>
    <col min="3" max="3" width="43.625" customWidth="1"/>
    <col min="4" max="4" width="18" customWidth="1"/>
    <col min="5" max="5" width="9.75" customWidth="1"/>
  </cols>
  <sheetData>
    <row r="1" ht="14.25" customHeight="1" spans="1:4">
      <c r="A1" s="24" t="s">
        <v>6</v>
      </c>
      <c r="B1" s="24"/>
      <c r="C1" s="24"/>
      <c r="D1" s="24"/>
    </row>
    <row r="2" ht="22.7" customHeight="1" spans="1:4">
      <c r="A2" s="11" t="s">
        <v>7</v>
      </c>
      <c r="B2" s="11"/>
      <c r="C2" s="11"/>
      <c r="D2" s="11"/>
    </row>
    <row r="3" ht="15.6" customHeight="1" spans="1:4">
      <c r="A3" s="24" t="s">
        <v>8</v>
      </c>
      <c r="B3" s="24"/>
      <c r="C3" s="24"/>
      <c r="D3" s="2" t="s">
        <v>9</v>
      </c>
    </row>
    <row r="4" ht="17.1" customHeight="1" spans="1:4">
      <c r="A4" s="16" t="s">
        <v>10</v>
      </c>
      <c r="B4" s="16"/>
      <c r="C4" s="16" t="s">
        <v>11</v>
      </c>
      <c r="D4" s="16"/>
    </row>
    <row r="5" ht="17.1" customHeight="1" spans="1:4">
      <c r="A5" s="16" t="s">
        <v>12</v>
      </c>
      <c r="B5" s="16" t="s">
        <v>13</v>
      </c>
      <c r="C5" s="16" t="s">
        <v>12</v>
      </c>
      <c r="D5" s="16" t="s">
        <v>13</v>
      </c>
    </row>
    <row r="6" ht="17.1" customHeight="1" spans="1:4">
      <c r="A6" s="12" t="s">
        <v>14</v>
      </c>
      <c r="B6" s="60">
        <v>3590.35</v>
      </c>
      <c r="C6" s="12" t="s">
        <v>15</v>
      </c>
      <c r="D6" s="60"/>
    </row>
    <row r="7" ht="17.1" customHeight="1" spans="1:4">
      <c r="A7" s="12" t="s">
        <v>16</v>
      </c>
      <c r="B7" s="60"/>
      <c r="C7" s="12" t="s">
        <v>17</v>
      </c>
      <c r="D7" s="60"/>
    </row>
    <row r="8" ht="17.1" customHeight="1" spans="1:4">
      <c r="A8" s="12" t="s">
        <v>18</v>
      </c>
      <c r="B8" s="60"/>
      <c r="C8" s="12" t="s">
        <v>19</v>
      </c>
      <c r="D8" s="60"/>
    </row>
    <row r="9" ht="17.1" customHeight="1" spans="1:4">
      <c r="A9" s="12" t="s">
        <v>20</v>
      </c>
      <c r="B9" s="60"/>
      <c r="C9" s="12" t="s">
        <v>21</v>
      </c>
      <c r="D9" s="60"/>
    </row>
    <row r="10" ht="17.1" customHeight="1" spans="1:4">
      <c r="A10" s="12" t="s">
        <v>22</v>
      </c>
      <c r="B10" s="60"/>
      <c r="C10" s="12" t="s">
        <v>23</v>
      </c>
      <c r="D10" s="60">
        <v>4037.27</v>
      </c>
    </row>
    <row r="11" ht="17.1" customHeight="1" spans="1:4">
      <c r="A11" s="12" t="s">
        <v>24</v>
      </c>
      <c r="B11" s="12"/>
      <c r="C11" s="12" t="s">
        <v>25</v>
      </c>
      <c r="D11" s="60"/>
    </row>
    <row r="12" ht="17.1" customHeight="1" spans="1:4">
      <c r="A12" s="12" t="s">
        <v>26</v>
      </c>
      <c r="B12" s="12"/>
      <c r="C12" s="12" t="s">
        <v>27</v>
      </c>
      <c r="D12" s="60"/>
    </row>
    <row r="13" ht="17.1" customHeight="1" spans="1:4">
      <c r="A13" s="12" t="s">
        <v>28</v>
      </c>
      <c r="B13" s="12"/>
      <c r="C13" s="12" t="s">
        <v>29</v>
      </c>
      <c r="D13" s="60"/>
    </row>
    <row r="14" ht="17.1" customHeight="1" spans="1:4">
      <c r="A14" s="12" t="s">
        <v>30</v>
      </c>
      <c r="B14" s="12"/>
      <c r="C14" s="12" t="s">
        <v>31</v>
      </c>
      <c r="D14" s="60"/>
    </row>
    <row r="15" ht="17.1" customHeight="1" spans="1:4">
      <c r="A15" s="12"/>
      <c r="B15" s="12"/>
      <c r="C15" s="12" t="s">
        <v>32</v>
      </c>
      <c r="D15" s="60"/>
    </row>
    <row r="16" ht="17.1" customHeight="1" spans="1:4">
      <c r="A16" s="12"/>
      <c r="B16" s="12"/>
      <c r="C16" s="12" t="s">
        <v>33</v>
      </c>
      <c r="D16" s="60"/>
    </row>
    <row r="17" ht="17.1" customHeight="1" spans="1:4">
      <c r="A17" s="12"/>
      <c r="B17" s="12"/>
      <c r="C17" s="12" t="s">
        <v>34</v>
      </c>
      <c r="D17" s="60"/>
    </row>
    <row r="18" ht="17.1" customHeight="1" spans="1:4">
      <c r="A18" s="12"/>
      <c r="B18" s="12"/>
      <c r="C18" s="12" t="s">
        <v>35</v>
      </c>
      <c r="D18" s="60"/>
    </row>
    <row r="19" ht="17.1" customHeight="1" spans="1:4">
      <c r="A19" s="12"/>
      <c r="B19" s="12"/>
      <c r="C19" s="12" t="s">
        <v>36</v>
      </c>
      <c r="D19" s="60"/>
    </row>
    <row r="20" ht="17.1" customHeight="1" spans="1:4">
      <c r="A20" s="12"/>
      <c r="B20" s="12"/>
      <c r="C20" s="12" t="s">
        <v>37</v>
      </c>
      <c r="D20" s="60"/>
    </row>
    <row r="21" ht="17.1" customHeight="1" spans="1:4">
      <c r="A21" s="12"/>
      <c r="B21" s="12"/>
      <c r="C21" s="12" t="s">
        <v>38</v>
      </c>
      <c r="D21" s="60"/>
    </row>
    <row r="22" ht="17.1" customHeight="1" spans="1:4">
      <c r="A22" s="12"/>
      <c r="B22" s="12"/>
      <c r="C22" s="12" t="s">
        <v>39</v>
      </c>
      <c r="D22" s="60"/>
    </row>
    <row r="23" ht="17.1" customHeight="1" spans="1:4">
      <c r="A23" s="12"/>
      <c r="B23" s="12"/>
      <c r="C23" s="12" t="s">
        <v>40</v>
      </c>
      <c r="D23" s="60"/>
    </row>
    <row r="24" ht="17.1" customHeight="1" spans="1:4">
      <c r="A24" s="12"/>
      <c r="B24" s="12"/>
      <c r="C24" s="12" t="s">
        <v>41</v>
      </c>
      <c r="D24" s="60"/>
    </row>
    <row r="25" ht="17.1" customHeight="1" spans="1:4">
      <c r="A25" s="12"/>
      <c r="B25" s="12"/>
      <c r="C25" s="12" t="s">
        <v>42</v>
      </c>
      <c r="D25" s="60"/>
    </row>
    <row r="26" ht="17.1" customHeight="1" spans="1:4">
      <c r="A26" s="12"/>
      <c r="B26" s="12"/>
      <c r="C26" s="12" t="s">
        <v>43</v>
      </c>
      <c r="D26" s="60"/>
    </row>
    <row r="27" ht="17.1" customHeight="1" spans="1:4">
      <c r="A27" s="12"/>
      <c r="B27" s="12"/>
      <c r="C27" s="12" t="s">
        <v>44</v>
      </c>
      <c r="D27" s="60"/>
    </row>
    <row r="28" ht="17.1" customHeight="1" spans="1:4">
      <c r="A28" s="12"/>
      <c r="B28" s="12"/>
      <c r="C28" s="12" t="s">
        <v>45</v>
      </c>
      <c r="D28" s="60"/>
    </row>
    <row r="29" ht="17.1" customHeight="1" spans="1:4">
      <c r="A29" s="12"/>
      <c r="B29" s="12"/>
      <c r="C29" s="12" t="s">
        <v>46</v>
      </c>
      <c r="D29" s="60"/>
    </row>
    <row r="30" ht="17.1" customHeight="1" spans="1:4">
      <c r="A30" s="12"/>
      <c r="B30" s="12"/>
      <c r="C30" s="12" t="s">
        <v>47</v>
      </c>
      <c r="D30" s="60"/>
    </row>
    <row r="31" ht="17.1" customHeight="1" spans="1:4">
      <c r="A31" s="12"/>
      <c r="B31" s="12"/>
      <c r="C31" s="12" t="s">
        <v>48</v>
      </c>
      <c r="D31" s="60"/>
    </row>
    <row r="32" ht="17.1" customHeight="1" spans="1:4">
      <c r="A32" s="12"/>
      <c r="B32" s="12"/>
      <c r="C32" s="12" t="s">
        <v>49</v>
      </c>
      <c r="D32" s="60"/>
    </row>
    <row r="33" ht="17.1" customHeight="1" spans="1:4">
      <c r="A33" s="12"/>
      <c r="B33" s="12"/>
      <c r="C33" s="12" t="s">
        <v>50</v>
      </c>
      <c r="D33" s="60"/>
    </row>
    <row r="34" ht="17.1" customHeight="1" spans="1:4">
      <c r="A34" s="12"/>
      <c r="B34" s="12"/>
      <c r="C34" s="12" t="s">
        <v>51</v>
      </c>
      <c r="D34" s="60"/>
    </row>
    <row r="35" ht="17.1" customHeight="1" spans="1:4">
      <c r="A35" s="12"/>
      <c r="B35" s="12"/>
      <c r="C35" s="12" t="s">
        <v>52</v>
      </c>
      <c r="D35" s="60"/>
    </row>
    <row r="36" ht="17.1" customHeight="1" spans="1:4">
      <c r="A36" s="3" t="s">
        <v>53</v>
      </c>
      <c r="B36" s="17">
        <f>SUM(B6:B35)</f>
        <v>3590.35</v>
      </c>
      <c r="C36" s="3" t="s">
        <v>54</v>
      </c>
      <c r="D36" s="17">
        <f>SUM(D6:D35)</f>
        <v>4037.27</v>
      </c>
    </row>
    <row r="37" ht="17.1" customHeight="1" spans="1:4">
      <c r="A37" s="12" t="s">
        <v>55</v>
      </c>
      <c r="B37" s="13">
        <v>446.92</v>
      </c>
      <c r="C37" s="12" t="s">
        <v>56</v>
      </c>
      <c r="D37" s="13"/>
    </row>
    <row r="38" ht="17.1" customHeight="1" spans="1:4">
      <c r="A38" s="12"/>
      <c r="B38" s="12"/>
      <c r="C38" s="12"/>
      <c r="D38" s="13"/>
    </row>
    <row r="39" ht="17.1" customHeight="1" spans="1:4">
      <c r="A39" s="3" t="s">
        <v>57</v>
      </c>
      <c r="B39" s="13">
        <f>B36+B37</f>
        <v>4037.27</v>
      </c>
      <c r="C39" s="3" t="s">
        <v>58</v>
      </c>
      <c r="D39" s="13">
        <f>D37+D36</f>
        <v>4037.27</v>
      </c>
    </row>
    <row r="40" ht="14.25" customHeight="1" spans="1:4">
      <c r="A40" s="12" t="s">
        <v>59</v>
      </c>
      <c r="B40" s="12"/>
      <c r="C40" s="12"/>
      <c r="D40" s="12"/>
    </row>
  </sheetData>
  <mergeCells count="6">
    <mergeCell ref="A1:D1"/>
    <mergeCell ref="A2:D2"/>
    <mergeCell ref="A3:C3"/>
    <mergeCell ref="A4:B4"/>
    <mergeCell ref="C4:D4"/>
    <mergeCell ref="A40:D40"/>
  </mergeCells>
  <printOptions horizontalCentered="1"/>
  <pageMargins left="0.751388888888889" right="0.751388888888889" top="0.271527777777778" bottom="0.271527777777778" header="0" footer="0"/>
  <pageSetup paperSize="9" scale="8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3"/>
  <sheetViews>
    <sheetView workbookViewId="0">
      <selection activeCell="I25" sqref="I25"/>
    </sheetView>
  </sheetViews>
  <sheetFormatPr defaultColWidth="10" defaultRowHeight="13.5"/>
  <cols>
    <col min="1" max="3" width="7.75" customWidth="1"/>
    <col min="4" max="4" width="30.75" customWidth="1"/>
    <col min="5" max="11" width="18" customWidth="1"/>
    <col min="12" max="12" width="12.875" customWidth="1"/>
    <col min="13" max="13" width="9.75" customWidth="1"/>
  </cols>
  <sheetData>
    <row r="1" spans="1:1">
      <c r="A1" t="s">
        <v>60</v>
      </c>
    </row>
    <row r="2" ht="22.7" customHeight="1" spans="1:12">
      <c r="A2" s="11" t="s">
        <v>61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ht="15.6" customHeight="1" spans="12:12">
      <c r="L3" s="2" t="s">
        <v>9</v>
      </c>
    </row>
    <row r="4" ht="22.7" customHeight="1" spans="1:12">
      <c r="A4" s="25" t="s">
        <v>62</v>
      </c>
      <c r="B4" s="25"/>
      <c r="C4" s="25"/>
      <c r="D4" s="25" t="s">
        <v>63</v>
      </c>
      <c r="E4" s="25" t="s">
        <v>64</v>
      </c>
      <c r="F4" s="25" t="s">
        <v>55</v>
      </c>
      <c r="G4" s="25" t="s">
        <v>65</v>
      </c>
      <c r="H4" s="25" t="s">
        <v>66</v>
      </c>
      <c r="I4" s="25" t="s">
        <v>67</v>
      </c>
      <c r="J4" s="25" t="s">
        <v>68</v>
      </c>
      <c r="K4" s="25" t="s">
        <v>69</v>
      </c>
      <c r="L4" s="25" t="s">
        <v>70</v>
      </c>
    </row>
    <row r="5" ht="22.7" customHeight="1" spans="1:12">
      <c r="A5" s="25" t="s">
        <v>71</v>
      </c>
      <c r="B5" s="25" t="s">
        <v>72</v>
      </c>
      <c r="C5" s="25" t="s">
        <v>73</v>
      </c>
      <c r="D5" s="25"/>
      <c r="E5" s="25"/>
      <c r="F5" s="25"/>
      <c r="G5" s="25"/>
      <c r="H5" s="25"/>
      <c r="I5" s="25"/>
      <c r="J5" s="25"/>
      <c r="K5" s="25"/>
      <c r="L5" s="25"/>
    </row>
    <row r="6" ht="14.25" customHeight="1" spans="1:12">
      <c r="A6" s="53"/>
      <c r="B6" s="53"/>
      <c r="C6" s="53"/>
      <c r="D6" s="39" t="s">
        <v>64</v>
      </c>
      <c r="E6" s="59">
        <f>+F6+G6+H6+I6+J6+K6</f>
        <v>4037.27</v>
      </c>
      <c r="F6" s="59">
        <f t="shared" ref="F6:K6" si="0">F7</f>
        <v>446.92</v>
      </c>
      <c r="G6" s="59">
        <f t="shared" si="0"/>
        <v>3590.35</v>
      </c>
      <c r="H6" s="59">
        <f t="shared" si="0"/>
        <v>0</v>
      </c>
      <c r="I6" s="59">
        <f t="shared" si="0"/>
        <v>0</v>
      </c>
      <c r="J6" s="59">
        <f t="shared" si="0"/>
        <v>0</v>
      </c>
      <c r="K6" s="59">
        <f t="shared" si="0"/>
        <v>0</v>
      </c>
      <c r="L6" s="53"/>
    </row>
    <row r="7" ht="14.25" customHeight="1" spans="1:12">
      <c r="A7" s="44">
        <v>205</v>
      </c>
      <c r="B7" s="44"/>
      <c r="C7" s="44"/>
      <c r="D7" s="45" t="s">
        <v>74</v>
      </c>
      <c r="E7" s="59">
        <f>+F7+G7+H7+I7+J7+K7</f>
        <v>4037.27</v>
      </c>
      <c r="F7" s="42">
        <f t="shared" ref="F7:K7" si="1">+F8+F10+F12</f>
        <v>446.92</v>
      </c>
      <c r="G7" s="42">
        <f t="shared" si="1"/>
        <v>3590.35</v>
      </c>
      <c r="H7" s="42">
        <f t="shared" si="1"/>
        <v>0</v>
      </c>
      <c r="I7" s="42">
        <f t="shared" si="1"/>
        <v>0</v>
      </c>
      <c r="J7" s="42">
        <f t="shared" si="1"/>
        <v>0</v>
      </c>
      <c r="K7" s="42">
        <f t="shared" si="1"/>
        <v>0</v>
      </c>
      <c r="L7" s="43"/>
    </row>
    <row r="8" ht="14.25" customHeight="1" spans="1:12">
      <c r="A8" s="44"/>
      <c r="B8" s="44">
        <v>20502</v>
      </c>
      <c r="C8" s="44"/>
      <c r="D8" s="46" t="s">
        <v>75</v>
      </c>
      <c r="E8" s="59">
        <f>+F8+G8+H8+I8+J8+K8</f>
        <v>3659.85</v>
      </c>
      <c r="F8" s="42">
        <f t="shared" ref="F8:K8" si="2">+F9</f>
        <v>437.5</v>
      </c>
      <c r="G8" s="42">
        <f t="shared" si="2"/>
        <v>3222.35</v>
      </c>
      <c r="H8" s="42">
        <f t="shared" si="2"/>
        <v>0</v>
      </c>
      <c r="I8" s="42">
        <f t="shared" si="2"/>
        <v>0</v>
      </c>
      <c r="J8" s="42">
        <f t="shared" si="2"/>
        <v>0</v>
      </c>
      <c r="K8" s="42">
        <f t="shared" si="2"/>
        <v>0</v>
      </c>
      <c r="L8" s="43"/>
    </row>
    <row r="9" ht="14.25" customHeight="1" spans="1:12">
      <c r="A9" s="44"/>
      <c r="B9" s="41"/>
      <c r="C9" s="44">
        <v>2050204</v>
      </c>
      <c r="D9" s="47" t="s">
        <v>76</v>
      </c>
      <c r="E9" s="59">
        <f>+F9+G9+H9+I9+J9+K9</f>
        <v>3659.85</v>
      </c>
      <c r="F9" s="56">
        <f>100.28+0.49+322.71+2.91+1.11+10</f>
        <v>437.5</v>
      </c>
      <c r="G9" s="42">
        <v>3222.35</v>
      </c>
      <c r="H9" s="42"/>
      <c r="I9" s="42"/>
      <c r="J9" s="42"/>
      <c r="K9" s="42"/>
      <c r="L9" s="43"/>
    </row>
    <row r="10" spans="1:12">
      <c r="A10" s="8"/>
      <c r="B10" s="8">
        <v>20509</v>
      </c>
      <c r="C10" s="8"/>
      <c r="D10" s="45" t="s">
        <v>77</v>
      </c>
      <c r="E10" s="59">
        <f t="shared" ref="E10:E13" si="3">+F10+G10+H10+I10+J10+K10</f>
        <v>368</v>
      </c>
      <c r="F10" s="8">
        <f>+F11</f>
        <v>0</v>
      </c>
      <c r="G10" s="8">
        <v>368</v>
      </c>
      <c r="H10" s="8"/>
      <c r="I10" s="8"/>
      <c r="J10" s="8"/>
      <c r="K10" s="8"/>
      <c r="L10" s="8"/>
    </row>
    <row r="11" ht="18" customHeight="1" spans="1:12">
      <c r="A11" s="8"/>
      <c r="B11" s="8"/>
      <c r="C11" s="8">
        <v>2050999</v>
      </c>
      <c r="D11" s="47" t="s">
        <v>78</v>
      </c>
      <c r="E11" s="59">
        <f t="shared" si="3"/>
        <v>368</v>
      </c>
      <c r="F11" s="8"/>
      <c r="G11" s="8">
        <v>368</v>
      </c>
      <c r="H11" s="8"/>
      <c r="I11" s="8"/>
      <c r="J11" s="8"/>
      <c r="K11" s="8"/>
      <c r="L11" s="8"/>
    </row>
    <row r="12" spans="1:12">
      <c r="A12" s="8"/>
      <c r="B12" s="8">
        <v>20599</v>
      </c>
      <c r="C12" s="8"/>
      <c r="D12" s="8" t="s">
        <v>79</v>
      </c>
      <c r="E12" s="59">
        <f t="shared" si="3"/>
        <v>9.42</v>
      </c>
      <c r="F12" s="8">
        <f t="shared" ref="F12:K12" si="4">+F13</f>
        <v>9.42</v>
      </c>
      <c r="G12" s="8">
        <f t="shared" si="4"/>
        <v>0</v>
      </c>
      <c r="H12" s="8">
        <f t="shared" si="4"/>
        <v>0</v>
      </c>
      <c r="I12" s="8">
        <f t="shared" si="4"/>
        <v>0</v>
      </c>
      <c r="J12" s="8">
        <f t="shared" si="4"/>
        <v>0</v>
      </c>
      <c r="K12" s="8">
        <f t="shared" si="4"/>
        <v>0</v>
      </c>
      <c r="L12" s="8"/>
    </row>
    <row r="13" spans="1:12">
      <c r="A13" s="8"/>
      <c r="B13" s="8"/>
      <c r="C13" s="8">
        <v>2059999</v>
      </c>
      <c r="D13" s="8" t="s">
        <v>79</v>
      </c>
      <c r="E13" s="59">
        <f t="shared" si="3"/>
        <v>9.42</v>
      </c>
      <c r="F13" s="8">
        <v>9.42</v>
      </c>
      <c r="G13" s="8"/>
      <c r="H13" s="8"/>
      <c r="I13" s="8"/>
      <c r="J13" s="8"/>
      <c r="K13" s="8"/>
      <c r="L13" s="8"/>
    </row>
    <row r="14" spans="1:12">
      <c r="A14" s="8"/>
      <c r="B14" s="8"/>
      <c r="C14" s="8"/>
      <c r="D14" s="8"/>
      <c r="E14" s="59"/>
      <c r="F14" s="8"/>
      <c r="G14" s="8"/>
      <c r="H14" s="8"/>
      <c r="I14" s="8"/>
      <c r="J14" s="8"/>
      <c r="K14" s="8"/>
      <c r="L14" s="8"/>
    </row>
    <row r="15" spans="1:12">
      <c r="A15" s="8"/>
      <c r="B15" s="8"/>
      <c r="C15" s="8"/>
      <c r="D15" s="8"/>
      <c r="E15" s="59"/>
      <c r="F15" s="8"/>
      <c r="G15" s="8"/>
      <c r="H15" s="8"/>
      <c r="I15" s="8"/>
      <c r="J15" s="8"/>
      <c r="K15" s="8"/>
      <c r="L15" s="8"/>
    </row>
    <row r="16" spans="1:12">
      <c r="A16" s="8"/>
      <c r="B16" s="8"/>
      <c r="C16" s="8"/>
      <c r="D16" s="8"/>
      <c r="E16" s="59"/>
      <c r="F16" s="8"/>
      <c r="G16" s="8"/>
      <c r="H16" s="8"/>
      <c r="I16" s="8"/>
      <c r="J16" s="8"/>
      <c r="K16" s="8"/>
      <c r="L16" s="8"/>
    </row>
    <row r="17" spans="1:12">
      <c r="A17" s="8"/>
      <c r="B17" s="8"/>
      <c r="C17" s="8"/>
      <c r="D17" s="8"/>
      <c r="E17" s="59"/>
      <c r="F17" s="8"/>
      <c r="G17" s="8"/>
      <c r="H17" s="8"/>
      <c r="I17" s="8"/>
      <c r="J17" s="8"/>
      <c r="K17" s="8"/>
      <c r="L17" s="8"/>
    </row>
    <row r="18" spans="1:12">
      <c r="A18" s="8"/>
      <c r="B18" s="8"/>
      <c r="C18" s="8"/>
      <c r="D18" s="8"/>
      <c r="E18" s="59"/>
      <c r="F18" s="8"/>
      <c r="G18" s="8"/>
      <c r="H18" s="8"/>
      <c r="I18" s="8"/>
      <c r="J18" s="8"/>
      <c r="K18" s="8"/>
      <c r="L18" s="8"/>
    </row>
    <row r="19" spans="1:12">
      <c r="A19" s="8"/>
      <c r="B19" s="8"/>
      <c r="C19" s="8"/>
      <c r="D19" s="8"/>
      <c r="E19" s="59"/>
      <c r="F19" s="8"/>
      <c r="G19" s="8"/>
      <c r="H19" s="8"/>
      <c r="I19" s="8"/>
      <c r="J19" s="8"/>
      <c r="K19" s="8"/>
      <c r="L19" s="8"/>
    </row>
    <row r="20" spans="1:12">
      <c r="A20" s="8"/>
      <c r="B20" s="8"/>
      <c r="C20" s="8"/>
      <c r="D20" s="8"/>
      <c r="E20" s="59"/>
      <c r="F20" s="8"/>
      <c r="G20" s="8"/>
      <c r="H20" s="8"/>
      <c r="I20" s="8"/>
      <c r="J20" s="8"/>
      <c r="K20" s="8"/>
      <c r="L20" s="8"/>
    </row>
    <row r="21" spans="1:12">
      <c r="A21" s="8"/>
      <c r="B21" s="8"/>
      <c r="C21" s="8"/>
      <c r="D21" s="8"/>
      <c r="E21" s="59"/>
      <c r="F21" s="8"/>
      <c r="G21" s="8"/>
      <c r="H21" s="8"/>
      <c r="I21" s="8"/>
      <c r="J21" s="8"/>
      <c r="K21" s="8"/>
      <c r="L21" s="8"/>
    </row>
    <row r="22" spans="1:12">
      <c r="A22" s="8"/>
      <c r="B22" s="8"/>
      <c r="C22" s="8"/>
      <c r="D22" s="8"/>
      <c r="E22" s="59"/>
      <c r="F22" s="8"/>
      <c r="G22" s="8"/>
      <c r="H22" s="8"/>
      <c r="I22" s="8"/>
      <c r="J22" s="8"/>
      <c r="K22" s="8"/>
      <c r="L22" s="8"/>
    </row>
    <row r="23" spans="1:12">
      <c r="A23" s="8"/>
      <c r="B23" s="8"/>
      <c r="C23" s="8"/>
      <c r="D23" s="8"/>
      <c r="E23" s="59"/>
      <c r="F23" s="8"/>
      <c r="G23" s="8"/>
      <c r="H23" s="8"/>
      <c r="I23" s="8"/>
      <c r="J23" s="8"/>
      <c r="K23" s="8"/>
      <c r="L23" s="8"/>
    </row>
    <row r="24" spans="1:12">
      <c r="A24" s="8"/>
      <c r="B24" s="8"/>
      <c r="C24" s="8"/>
      <c r="D24" s="8"/>
      <c r="E24" s="59"/>
      <c r="F24" s="8"/>
      <c r="G24" s="8"/>
      <c r="H24" s="8"/>
      <c r="I24" s="8"/>
      <c r="J24" s="8"/>
      <c r="K24" s="8"/>
      <c r="L24" s="8"/>
    </row>
    <row r="25" spans="1:12">
      <c r="A25" s="8"/>
      <c r="B25" s="8"/>
      <c r="C25" s="8"/>
      <c r="D25" s="8"/>
      <c r="E25" s="59"/>
      <c r="F25" s="8"/>
      <c r="G25" s="8"/>
      <c r="H25" s="8"/>
      <c r="I25" s="8"/>
      <c r="J25" s="8"/>
      <c r="K25" s="8"/>
      <c r="L25" s="8"/>
    </row>
    <row r="26" spans="1:12">
      <c r="A26" s="8"/>
      <c r="B26" s="8"/>
      <c r="C26" s="8"/>
      <c r="D26" s="8"/>
      <c r="E26" s="59"/>
      <c r="F26" s="8"/>
      <c r="G26" s="8"/>
      <c r="H26" s="8"/>
      <c r="I26" s="8"/>
      <c r="J26" s="8"/>
      <c r="K26" s="8"/>
      <c r="L26" s="8"/>
    </row>
    <row r="27" spans="1:12">
      <c r="A27" s="8"/>
      <c r="B27" s="8"/>
      <c r="C27" s="8"/>
      <c r="D27" s="8"/>
      <c r="E27" s="17"/>
      <c r="F27" s="8"/>
      <c r="G27" s="8"/>
      <c r="H27" s="8"/>
      <c r="I27" s="8"/>
      <c r="J27" s="8"/>
      <c r="K27" s="8"/>
      <c r="L27" s="8"/>
    </row>
    <row r="28" spans="1:12">
      <c r="A28" s="8"/>
      <c r="B28" s="8"/>
      <c r="C28" s="8"/>
      <c r="D28" s="8"/>
      <c r="E28" s="17"/>
      <c r="F28" s="8"/>
      <c r="G28" s="8"/>
      <c r="H28" s="8"/>
      <c r="I28" s="8"/>
      <c r="J28" s="8"/>
      <c r="K28" s="8"/>
      <c r="L28" s="8"/>
    </row>
    <row r="29" spans="1:12">
      <c r="A29" s="8"/>
      <c r="B29" s="8"/>
      <c r="C29" s="8"/>
      <c r="D29" s="8"/>
      <c r="E29" s="17"/>
      <c r="F29" s="8"/>
      <c r="G29" s="8"/>
      <c r="H29" s="8"/>
      <c r="I29" s="8"/>
      <c r="J29" s="8"/>
      <c r="K29" s="8"/>
      <c r="L29" s="8"/>
    </row>
    <row r="30" spans="1:12">
      <c r="A30" s="8"/>
      <c r="B30" s="8"/>
      <c r="C30" s="8"/>
      <c r="D30" s="8"/>
      <c r="E30" s="17"/>
      <c r="F30" s="8"/>
      <c r="G30" s="8"/>
      <c r="H30" s="8"/>
      <c r="I30" s="8"/>
      <c r="J30" s="8"/>
      <c r="K30" s="8"/>
      <c r="L30" s="8"/>
    </row>
    <row r="31" spans="1:12">
      <c r="A31" s="8"/>
      <c r="B31" s="8"/>
      <c r="C31" s="8"/>
      <c r="D31" s="8"/>
      <c r="E31" s="17"/>
      <c r="F31" s="8"/>
      <c r="G31" s="8"/>
      <c r="H31" s="8"/>
      <c r="I31" s="8"/>
      <c r="J31" s="8"/>
      <c r="K31" s="8"/>
      <c r="L31" s="8"/>
    </row>
    <row r="32" spans="1:12">
      <c r="A32" s="8"/>
      <c r="B32" s="8"/>
      <c r="C32" s="8"/>
      <c r="D32" s="8"/>
      <c r="E32" s="17"/>
      <c r="F32" s="8"/>
      <c r="G32" s="8"/>
      <c r="H32" s="8"/>
      <c r="I32" s="8"/>
      <c r="J32" s="8"/>
      <c r="K32" s="8"/>
      <c r="L32" s="8"/>
    </row>
    <row r="33" spans="1:12">
      <c r="A33" s="8"/>
      <c r="B33" s="8"/>
      <c r="C33" s="8"/>
      <c r="D33" s="8"/>
      <c r="E33" s="17"/>
      <c r="F33" s="8"/>
      <c r="G33" s="8"/>
      <c r="H33" s="8"/>
      <c r="I33" s="8"/>
      <c r="J33" s="8"/>
      <c r="K33" s="8"/>
      <c r="L33" s="8"/>
    </row>
    <row r="34" spans="1:12">
      <c r="A34" s="8"/>
      <c r="B34" s="8"/>
      <c r="C34" s="8"/>
      <c r="D34" s="8"/>
      <c r="E34" s="17"/>
      <c r="F34" s="8"/>
      <c r="G34" s="8"/>
      <c r="H34" s="8"/>
      <c r="I34" s="8"/>
      <c r="J34" s="8"/>
      <c r="K34" s="8"/>
      <c r="L34" s="8"/>
    </row>
    <row r="35" spans="1:12">
      <c r="A35" s="8"/>
      <c r="B35" s="8"/>
      <c r="C35" s="8"/>
      <c r="D35" s="8"/>
      <c r="E35" s="17"/>
      <c r="F35" s="8"/>
      <c r="G35" s="8"/>
      <c r="H35" s="8"/>
      <c r="I35" s="8"/>
      <c r="J35" s="8"/>
      <c r="K35" s="8"/>
      <c r="L35" s="8"/>
    </row>
    <row r="36" spans="1:12">
      <c r="A36" s="8"/>
      <c r="B36" s="8"/>
      <c r="C36" s="8"/>
      <c r="D36" s="8"/>
      <c r="E36" s="17"/>
      <c r="F36" s="8"/>
      <c r="G36" s="8"/>
      <c r="H36" s="8"/>
      <c r="I36" s="8"/>
      <c r="J36" s="8"/>
      <c r="K36" s="8"/>
      <c r="L36" s="8"/>
    </row>
    <row r="37" spans="1:12">
      <c r="A37" s="8"/>
      <c r="B37" s="8"/>
      <c r="C37" s="8"/>
      <c r="D37" s="8"/>
      <c r="E37" s="17"/>
      <c r="F37" s="8"/>
      <c r="G37" s="8"/>
      <c r="H37" s="8"/>
      <c r="I37" s="8"/>
      <c r="J37" s="8"/>
      <c r="K37" s="8"/>
      <c r="L37" s="8"/>
    </row>
    <row r="38" spans="1:12">
      <c r="A38" s="8"/>
      <c r="B38" s="8"/>
      <c r="C38" s="8"/>
      <c r="D38" s="8"/>
      <c r="E38" s="17"/>
      <c r="F38" s="8"/>
      <c r="G38" s="8"/>
      <c r="H38" s="8"/>
      <c r="I38" s="8"/>
      <c r="J38" s="8"/>
      <c r="K38" s="8"/>
      <c r="L38" s="8"/>
    </row>
    <row r="39" spans="1:12">
      <c r="A39" s="8"/>
      <c r="B39" s="8"/>
      <c r="C39" s="8"/>
      <c r="D39" s="8"/>
      <c r="E39" s="17"/>
      <c r="F39" s="8"/>
      <c r="G39" s="8"/>
      <c r="H39" s="8"/>
      <c r="I39" s="8"/>
      <c r="J39" s="8"/>
      <c r="K39" s="8"/>
      <c r="L39" s="8"/>
    </row>
    <row r="40" spans="1:12">
      <c r="A40" s="8"/>
      <c r="B40" s="8"/>
      <c r="C40" s="8"/>
      <c r="D40" s="8"/>
      <c r="E40" s="17"/>
      <c r="F40" s="8"/>
      <c r="G40" s="8"/>
      <c r="H40" s="8"/>
      <c r="I40" s="8"/>
      <c r="J40" s="8"/>
      <c r="K40" s="8"/>
      <c r="L40" s="8"/>
    </row>
    <row r="41" spans="1:12">
      <c r="A41" s="8"/>
      <c r="B41" s="8"/>
      <c r="C41" s="8"/>
      <c r="D41" s="8"/>
      <c r="E41" s="17"/>
      <c r="F41" s="8"/>
      <c r="G41" s="8"/>
      <c r="H41" s="8"/>
      <c r="I41" s="8"/>
      <c r="J41" s="8"/>
      <c r="K41" s="8"/>
      <c r="L41" s="8"/>
    </row>
    <row r="42" spans="1:12">
      <c r="A42" s="8"/>
      <c r="B42" s="8"/>
      <c r="C42" s="8"/>
      <c r="D42" s="8"/>
      <c r="E42" s="17"/>
      <c r="F42" s="8"/>
      <c r="G42" s="8"/>
      <c r="H42" s="8"/>
      <c r="I42" s="8"/>
      <c r="J42" s="8"/>
      <c r="K42" s="8"/>
      <c r="L42" s="8"/>
    </row>
    <row r="43" spans="1:12">
      <c r="A43" s="8"/>
      <c r="B43" s="8"/>
      <c r="C43" s="8"/>
      <c r="D43" s="8"/>
      <c r="E43" s="17"/>
      <c r="F43" s="8"/>
      <c r="G43" s="8"/>
      <c r="H43" s="8"/>
      <c r="I43" s="8"/>
      <c r="J43" s="8"/>
      <c r="K43" s="8"/>
      <c r="L43" s="8"/>
    </row>
  </sheetData>
  <mergeCells count="12">
    <mergeCell ref="A2:L2"/>
    <mergeCell ref="A4:C4"/>
    <mergeCell ref="A8:A9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51388888888889" right="0.751388888888889" top="1" bottom="1" header="0.5" footer="0.5"/>
  <pageSetup paperSize="9" scale="68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topLeftCell="A3" workbookViewId="0">
      <selection activeCell="E35" sqref="E35"/>
    </sheetView>
  </sheetViews>
  <sheetFormatPr defaultColWidth="10" defaultRowHeight="13.5"/>
  <cols>
    <col min="1" max="3" width="7.75" customWidth="1"/>
    <col min="4" max="4" width="30.75" customWidth="1"/>
    <col min="5" max="5" width="18" customWidth="1"/>
    <col min="6" max="9" width="15.375" customWidth="1"/>
    <col min="10" max="10" width="12.875" customWidth="1"/>
    <col min="11" max="11" width="9.75" customWidth="1"/>
  </cols>
  <sheetData>
    <row r="1" spans="1:1">
      <c r="A1" t="s">
        <v>80</v>
      </c>
    </row>
    <row r="2" ht="22.7" customHeight="1" spans="1:10">
      <c r="A2" s="11" t="s">
        <v>81</v>
      </c>
      <c r="B2" s="11"/>
      <c r="C2" s="11"/>
      <c r="D2" s="11"/>
      <c r="E2" s="11"/>
      <c r="F2" s="11"/>
      <c r="G2" s="11"/>
      <c r="H2" s="11"/>
      <c r="I2" s="11"/>
      <c r="J2" s="11"/>
    </row>
    <row r="3" ht="15.6" customHeight="1" spans="10:10">
      <c r="J3" s="2" t="s">
        <v>9</v>
      </c>
    </row>
    <row r="4" ht="22.7" customHeight="1" spans="1:10">
      <c r="A4" s="25" t="s">
        <v>62</v>
      </c>
      <c r="B4" s="25"/>
      <c r="C4" s="25"/>
      <c r="D4" s="25" t="s">
        <v>63</v>
      </c>
      <c r="E4" s="25" t="s">
        <v>64</v>
      </c>
      <c r="F4" s="25" t="s">
        <v>82</v>
      </c>
      <c r="G4" s="25" t="s">
        <v>83</v>
      </c>
      <c r="H4" s="25" t="s">
        <v>84</v>
      </c>
      <c r="I4" s="25" t="s">
        <v>85</v>
      </c>
      <c r="J4" s="25" t="s">
        <v>70</v>
      </c>
    </row>
    <row r="5" ht="22.7" customHeight="1" spans="1:10">
      <c r="A5" s="39" t="s">
        <v>71</v>
      </c>
      <c r="B5" s="39" t="s">
        <v>72</v>
      </c>
      <c r="C5" s="39" t="s">
        <v>73</v>
      </c>
      <c r="D5" s="39"/>
      <c r="E5" s="39"/>
      <c r="F5" s="39"/>
      <c r="G5" s="39"/>
      <c r="H5" s="39"/>
      <c r="I5" s="39"/>
      <c r="J5" s="39"/>
    </row>
    <row r="6" ht="14.25" customHeight="1" spans="1:10">
      <c r="A6" s="43"/>
      <c r="B6" s="43"/>
      <c r="C6" s="43"/>
      <c r="D6" s="41" t="s">
        <v>64</v>
      </c>
      <c r="E6" s="59">
        <f>+F6+G6</f>
        <v>4037.27</v>
      </c>
      <c r="F6" s="42">
        <v>3132.66</v>
      </c>
      <c r="G6" s="59">
        <f>G7</f>
        <v>904.61</v>
      </c>
      <c r="H6" s="59"/>
      <c r="I6" s="59"/>
      <c r="J6" s="43"/>
    </row>
    <row r="7" ht="14.25" customHeight="1" spans="1:10">
      <c r="A7" s="44">
        <v>205</v>
      </c>
      <c r="B7" s="44"/>
      <c r="C7" s="44"/>
      <c r="D7" s="45" t="s">
        <v>74</v>
      </c>
      <c r="E7" s="59">
        <f>+F7+G7</f>
        <v>4037.27</v>
      </c>
      <c r="F7" s="42">
        <v>3132.66</v>
      </c>
      <c r="G7" s="56">
        <f>+G8+G10+G12</f>
        <v>904.61</v>
      </c>
      <c r="H7" s="56"/>
      <c r="I7" s="56"/>
      <c r="J7" s="43"/>
    </row>
    <row r="8" ht="14.25" customHeight="1" spans="1:10">
      <c r="A8" s="44"/>
      <c r="B8" s="44">
        <v>20502</v>
      </c>
      <c r="C8" s="44"/>
      <c r="D8" s="46" t="s">
        <v>75</v>
      </c>
      <c r="E8" s="59">
        <f>+F8+G8</f>
        <v>3659.85</v>
      </c>
      <c r="F8" s="42">
        <v>3132.66</v>
      </c>
      <c r="G8" s="56">
        <v>527.19</v>
      </c>
      <c r="H8" s="56"/>
      <c r="I8" s="56"/>
      <c r="J8" s="43"/>
    </row>
    <row r="9" ht="14.25" customHeight="1" spans="1:10">
      <c r="A9" s="44"/>
      <c r="B9" s="41"/>
      <c r="C9" s="44">
        <v>2050204</v>
      </c>
      <c r="D9" s="47" t="s">
        <v>76</v>
      </c>
      <c r="E9" s="59">
        <f>+F9+G9</f>
        <v>3659.85</v>
      </c>
      <c r="F9" s="42">
        <v>3132.66</v>
      </c>
      <c r="G9" s="56">
        <f>711.99+446.92-9.42-368-254.3</f>
        <v>527.19</v>
      </c>
      <c r="H9" s="56"/>
      <c r="I9" s="56"/>
      <c r="J9" s="43"/>
    </row>
    <row r="10" ht="14.25" customHeight="1" spans="1:10">
      <c r="A10" s="8"/>
      <c r="B10" s="8">
        <v>20509</v>
      </c>
      <c r="C10" s="8"/>
      <c r="D10" s="45" t="s">
        <v>77</v>
      </c>
      <c r="E10" s="59">
        <f t="shared" ref="E7:E13" si="0">+F10+G10</f>
        <v>368</v>
      </c>
      <c r="F10" s="56"/>
      <c r="G10" s="56">
        <v>368</v>
      </c>
      <c r="H10" s="56"/>
      <c r="I10" s="56"/>
      <c r="J10" s="43"/>
    </row>
    <row r="11" ht="14.25" customHeight="1" spans="1:10">
      <c r="A11" s="8"/>
      <c r="B11" s="8"/>
      <c r="C11" s="8">
        <v>2050999</v>
      </c>
      <c r="D11" s="47" t="s">
        <v>78</v>
      </c>
      <c r="E11" s="59">
        <f t="shared" si="0"/>
        <v>368</v>
      </c>
      <c r="F11" s="56"/>
      <c r="G11" s="8">
        <v>368</v>
      </c>
      <c r="H11" s="56"/>
      <c r="I11" s="56"/>
      <c r="J11" s="43"/>
    </row>
    <row r="12" ht="14.25" customHeight="1" spans="1:10">
      <c r="A12" s="8"/>
      <c r="B12" s="8">
        <v>20599</v>
      </c>
      <c r="C12" s="8"/>
      <c r="D12" s="8" t="s">
        <v>79</v>
      </c>
      <c r="E12" s="59">
        <f t="shared" si="0"/>
        <v>9.42</v>
      </c>
      <c r="F12" s="56"/>
      <c r="G12" s="8">
        <v>9.42</v>
      </c>
      <c r="H12" s="56"/>
      <c r="I12" s="56"/>
      <c r="J12" s="43"/>
    </row>
    <row r="13" spans="1:10">
      <c r="A13" s="8"/>
      <c r="B13" s="8"/>
      <c r="C13" s="8">
        <v>2059999</v>
      </c>
      <c r="D13" s="8" t="s">
        <v>79</v>
      </c>
      <c r="E13" s="59">
        <f t="shared" si="0"/>
        <v>9.42</v>
      </c>
      <c r="F13" s="8"/>
      <c r="G13" s="8">
        <v>9.42</v>
      </c>
      <c r="H13" s="8"/>
      <c r="I13" s="8"/>
      <c r="J13" s="8"/>
    </row>
    <row r="14" spans="1:10">
      <c r="A14" s="8"/>
      <c r="B14" s="8"/>
      <c r="C14" s="8"/>
      <c r="D14" s="8"/>
      <c r="E14" s="59"/>
      <c r="F14" s="8"/>
      <c r="G14" s="8"/>
      <c r="H14" s="8"/>
      <c r="I14" s="8"/>
      <c r="J14" s="8"/>
    </row>
    <row r="15" spans="1:10">
      <c r="A15" s="8"/>
      <c r="B15" s="8"/>
      <c r="C15" s="8"/>
      <c r="D15" s="8"/>
      <c r="E15" s="59"/>
      <c r="F15" s="8"/>
      <c r="G15" s="8"/>
      <c r="H15" s="8"/>
      <c r="I15" s="8"/>
      <c r="J15" s="8"/>
    </row>
    <row r="16" spans="1:10">
      <c r="A16" s="8"/>
      <c r="B16" s="8"/>
      <c r="C16" s="8"/>
      <c r="D16" s="8"/>
      <c r="E16" s="59"/>
      <c r="F16" s="8"/>
      <c r="G16" s="8"/>
      <c r="H16" s="8"/>
      <c r="I16" s="8"/>
      <c r="J16" s="8"/>
    </row>
    <row r="17" spans="1:10">
      <c r="A17" s="8"/>
      <c r="B17" s="8"/>
      <c r="C17" s="8"/>
      <c r="D17" s="8"/>
      <c r="E17" s="59"/>
      <c r="F17" s="8"/>
      <c r="G17" s="8"/>
      <c r="H17" s="8"/>
      <c r="I17" s="8"/>
      <c r="J17" s="8"/>
    </row>
    <row r="18" spans="1:10">
      <c r="A18" s="8"/>
      <c r="B18" s="8"/>
      <c r="C18" s="8"/>
      <c r="D18" s="8"/>
      <c r="E18" s="59"/>
      <c r="F18" s="8"/>
      <c r="G18" s="8"/>
      <c r="H18" s="8"/>
      <c r="I18" s="8"/>
      <c r="J18" s="8"/>
    </row>
    <row r="19" spans="1:10">
      <c r="A19" s="8"/>
      <c r="B19" s="8"/>
      <c r="C19" s="8"/>
      <c r="D19" s="8"/>
      <c r="E19" s="59"/>
      <c r="F19" s="8"/>
      <c r="G19" s="8"/>
      <c r="H19" s="8"/>
      <c r="I19" s="8"/>
      <c r="J19" s="8"/>
    </row>
    <row r="20" spans="1:10">
      <c r="A20" s="8"/>
      <c r="B20" s="8"/>
      <c r="C20" s="8"/>
      <c r="D20" s="8"/>
      <c r="E20" s="59"/>
      <c r="F20" s="8"/>
      <c r="G20" s="8"/>
      <c r="H20" s="8"/>
      <c r="I20" s="8"/>
      <c r="J20" s="8"/>
    </row>
    <row r="21" spans="1:10">
      <c r="A21" s="8"/>
      <c r="B21" s="8"/>
      <c r="C21" s="8"/>
      <c r="D21" s="8"/>
      <c r="E21" s="59"/>
      <c r="F21" s="8"/>
      <c r="G21" s="8"/>
      <c r="H21" s="8"/>
      <c r="I21" s="8"/>
      <c r="J21" s="8"/>
    </row>
    <row r="22" spans="1:10">
      <c r="A22" s="8"/>
      <c r="B22" s="8"/>
      <c r="C22" s="8"/>
      <c r="D22" s="8"/>
      <c r="E22" s="59"/>
      <c r="F22" s="8"/>
      <c r="G22" s="8"/>
      <c r="H22" s="8"/>
      <c r="I22" s="8"/>
      <c r="J22" s="8"/>
    </row>
    <row r="23" spans="1:10">
      <c r="A23" s="8"/>
      <c r="B23" s="8"/>
      <c r="C23" s="8"/>
      <c r="D23" s="8"/>
      <c r="E23" s="59"/>
      <c r="F23" s="8"/>
      <c r="G23" s="8"/>
      <c r="H23" s="8"/>
      <c r="I23" s="8"/>
      <c r="J23" s="8"/>
    </row>
    <row r="24" spans="1:10">
      <c r="A24" s="8"/>
      <c r="B24" s="8"/>
      <c r="C24" s="8"/>
      <c r="D24" s="8"/>
      <c r="E24" s="59"/>
      <c r="F24" s="8"/>
      <c r="G24" s="8"/>
      <c r="H24" s="8"/>
      <c r="I24" s="8"/>
      <c r="J24" s="8"/>
    </row>
    <row r="25" spans="1:10">
      <c r="A25" s="8"/>
      <c r="B25" s="8"/>
      <c r="C25" s="8"/>
      <c r="D25" s="8"/>
      <c r="E25" s="59"/>
      <c r="F25" s="8"/>
      <c r="G25" s="8"/>
      <c r="H25" s="8"/>
      <c r="I25" s="8"/>
      <c r="J25" s="8"/>
    </row>
    <row r="26" spans="1:10">
      <c r="A26" s="8"/>
      <c r="B26" s="8"/>
      <c r="C26" s="8"/>
      <c r="D26" s="8"/>
      <c r="E26" s="59"/>
      <c r="F26" s="8"/>
      <c r="G26" s="8"/>
      <c r="H26" s="8"/>
      <c r="I26" s="8"/>
      <c r="J26" s="8"/>
    </row>
    <row r="27" spans="1:10">
      <c r="A27" s="8"/>
      <c r="B27" s="8"/>
      <c r="C27" s="8"/>
      <c r="D27" s="8"/>
      <c r="E27" s="59"/>
      <c r="F27" s="8"/>
      <c r="G27" s="8"/>
      <c r="H27" s="8"/>
      <c r="I27" s="8"/>
      <c r="J27" s="8"/>
    </row>
    <row r="28" spans="1:10">
      <c r="A28" s="8"/>
      <c r="B28" s="8"/>
      <c r="C28" s="8"/>
      <c r="D28" s="8"/>
      <c r="E28" s="59"/>
      <c r="F28" s="8"/>
      <c r="G28" s="8"/>
      <c r="H28" s="8"/>
      <c r="I28" s="8"/>
      <c r="J28" s="8"/>
    </row>
    <row r="29" spans="1:10">
      <c r="A29" s="8"/>
      <c r="B29" s="8"/>
      <c r="C29" s="8"/>
      <c r="D29" s="8"/>
      <c r="E29" s="59"/>
      <c r="F29" s="8"/>
      <c r="G29" s="8"/>
      <c r="H29" s="8"/>
      <c r="I29" s="8"/>
      <c r="J29" s="8"/>
    </row>
    <row r="30" spans="1:10">
      <c r="A30" s="8"/>
      <c r="B30" s="8"/>
      <c r="C30" s="8"/>
      <c r="D30" s="8"/>
      <c r="E30" s="59"/>
      <c r="F30" s="8"/>
      <c r="G30" s="8"/>
      <c r="H30" s="8"/>
      <c r="I30" s="8"/>
      <c r="J30" s="8"/>
    </row>
    <row r="31" spans="1:10">
      <c r="A31" s="8"/>
      <c r="B31" s="8"/>
      <c r="C31" s="8"/>
      <c r="D31" s="8"/>
      <c r="E31" s="59"/>
      <c r="F31" s="8"/>
      <c r="G31" s="8"/>
      <c r="H31" s="8"/>
      <c r="I31" s="8"/>
      <c r="J31" s="8"/>
    </row>
    <row r="32" spans="1:10">
      <c r="A32" s="8"/>
      <c r="B32" s="8"/>
      <c r="C32" s="8"/>
      <c r="D32" s="8"/>
      <c r="E32" s="59"/>
      <c r="F32" s="8"/>
      <c r="G32" s="8"/>
      <c r="H32" s="8"/>
      <c r="I32" s="8"/>
      <c r="J32" s="8"/>
    </row>
    <row r="33" spans="1:10">
      <c r="A33" s="8"/>
      <c r="B33" s="8"/>
      <c r="C33" s="8"/>
      <c r="D33" s="8"/>
      <c r="E33" s="17"/>
      <c r="F33" s="8"/>
      <c r="G33" s="8"/>
      <c r="H33" s="8"/>
      <c r="I33" s="8"/>
      <c r="J33" s="8"/>
    </row>
    <row r="34" spans="1:10">
      <c r="A34" s="8"/>
      <c r="B34" s="8"/>
      <c r="C34" s="8"/>
      <c r="D34" s="8"/>
      <c r="E34" s="17"/>
      <c r="F34" s="8"/>
      <c r="G34" s="8"/>
      <c r="H34" s="8"/>
      <c r="I34" s="8"/>
      <c r="J34" s="8"/>
    </row>
  </sheetData>
  <mergeCells count="10">
    <mergeCell ref="A2:J2"/>
    <mergeCell ref="A4:C4"/>
    <mergeCell ref="A8:A9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51388888888889" right="0.751388888888889" top="1" bottom="1" header="0.5" footer="0.5"/>
  <pageSetup paperSize="9" scale="9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"/>
  <sheetViews>
    <sheetView topLeftCell="A6" workbookViewId="0">
      <selection activeCell="J27" sqref="J27"/>
    </sheetView>
  </sheetViews>
  <sheetFormatPr defaultColWidth="10" defaultRowHeight="13.5" outlineLevelCol="6"/>
  <cols>
    <col min="1" max="1" width="30.75" customWidth="1"/>
    <col min="2" max="2" width="18" customWidth="1"/>
    <col min="3" max="3" width="24" customWidth="1"/>
    <col min="4" max="4" width="11.75" customWidth="1"/>
    <col min="5" max="7" width="15.375" customWidth="1"/>
  </cols>
  <sheetData>
    <row r="1" spans="1:1">
      <c r="A1" t="s">
        <v>86</v>
      </c>
    </row>
    <row r="2" ht="18" customHeight="1" spans="1:7">
      <c r="A2" s="11" t="s">
        <v>87</v>
      </c>
      <c r="B2" s="11"/>
      <c r="C2" s="11"/>
      <c r="D2" s="11"/>
      <c r="E2" s="11"/>
      <c r="F2" s="11"/>
      <c r="G2" s="11"/>
    </row>
    <row r="3" ht="15.6" customHeight="1" spans="7:7">
      <c r="G3" s="2" t="s">
        <v>9</v>
      </c>
    </row>
    <row r="4" ht="20.1" customHeight="1" spans="1:7">
      <c r="A4" s="25" t="s">
        <v>88</v>
      </c>
      <c r="B4" s="25"/>
      <c r="C4" s="25" t="s">
        <v>89</v>
      </c>
      <c r="D4" s="25"/>
      <c r="E4" s="25"/>
      <c r="F4" s="25"/>
      <c r="G4" s="25"/>
    </row>
    <row r="5" ht="14.25" customHeight="1" spans="1:7">
      <c r="A5" s="25" t="s">
        <v>90</v>
      </c>
      <c r="B5" s="25" t="s">
        <v>13</v>
      </c>
      <c r="C5" s="25" t="s">
        <v>90</v>
      </c>
      <c r="D5" s="25" t="s">
        <v>64</v>
      </c>
      <c r="E5" s="25" t="s">
        <v>91</v>
      </c>
      <c r="F5" s="25" t="s">
        <v>92</v>
      </c>
      <c r="G5" s="25" t="s">
        <v>93</v>
      </c>
    </row>
    <row r="6" ht="15.6" customHeight="1" spans="1:7">
      <c r="A6" s="48" t="s">
        <v>94</v>
      </c>
      <c r="B6" s="49">
        <v>3590.35</v>
      </c>
      <c r="C6" s="12" t="s">
        <v>15</v>
      </c>
      <c r="D6" s="50">
        <f>E6+F6+G6</f>
        <v>0</v>
      </c>
      <c r="E6" s="37"/>
      <c r="F6" s="37"/>
      <c r="G6" s="37"/>
    </row>
    <row r="7" ht="15.6" customHeight="1" spans="1:7">
      <c r="A7" s="48" t="s">
        <v>95</v>
      </c>
      <c r="B7" s="51">
        <v>3590.35</v>
      </c>
      <c r="C7" s="12" t="s">
        <v>17</v>
      </c>
      <c r="D7" s="50">
        <f t="shared" ref="D7:D35" si="0">E7+F7+G7</f>
        <v>0</v>
      </c>
      <c r="E7" s="37"/>
      <c r="F7" s="37"/>
      <c r="G7" s="37"/>
    </row>
    <row r="8" ht="15.6" customHeight="1" spans="1:7">
      <c r="A8" s="48" t="s">
        <v>96</v>
      </c>
      <c r="B8" s="52"/>
      <c r="C8" s="12" t="s">
        <v>19</v>
      </c>
      <c r="D8" s="50">
        <f t="shared" si="0"/>
        <v>0</v>
      </c>
      <c r="E8" s="37"/>
      <c r="F8" s="37"/>
      <c r="G8" s="37"/>
    </row>
    <row r="9" ht="17.1" customHeight="1" spans="1:7">
      <c r="A9" s="48" t="s">
        <v>97</v>
      </c>
      <c r="B9" s="52"/>
      <c r="C9" s="12" t="s">
        <v>21</v>
      </c>
      <c r="D9" s="50">
        <f t="shared" si="0"/>
        <v>0</v>
      </c>
      <c r="E9" s="37"/>
      <c r="F9" s="37"/>
      <c r="G9" s="37"/>
    </row>
    <row r="10" ht="17.1" customHeight="1" spans="1:7">
      <c r="A10" s="48"/>
      <c r="B10" s="48"/>
      <c r="C10" s="12" t="s">
        <v>23</v>
      </c>
      <c r="D10" s="50">
        <f t="shared" si="0"/>
        <v>3700.54</v>
      </c>
      <c r="E10" s="37">
        <f>3844.65+110.19-254.3</f>
        <v>3700.54</v>
      </c>
      <c r="F10" s="37"/>
      <c r="G10" s="37"/>
    </row>
    <row r="11" ht="17.1" customHeight="1" spans="1:7">
      <c r="A11" s="48"/>
      <c r="B11" s="48"/>
      <c r="C11" s="12" t="s">
        <v>25</v>
      </c>
      <c r="D11" s="50">
        <f t="shared" si="0"/>
        <v>0</v>
      </c>
      <c r="E11" s="37"/>
      <c r="F11" s="37"/>
      <c r="G11" s="37"/>
    </row>
    <row r="12" ht="14.25" customHeight="1" spans="1:7">
      <c r="A12" s="48"/>
      <c r="B12" s="48"/>
      <c r="C12" s="12" t="s">
        <v>27</v>
      </c>
      <c r="D12" s="50">
        <f t="shared" si="0"/>
        <v>0</v>
      </c>
      <c r="E12" s="37"/>
      <c r="F12" s="37"/>
      <c r="G12" s="37"/>
    </row>
    <row r="13" ht="14.25" customHeight="1" spans="1:7">
      <c r="A13" s="48"/>
      <c r="B13" s="48"/>
      <c r="C13" s="12" t="s">
        <v>29</v>
      </c>
      <c r="D13" s="50">
        <f t="shared" si="0"/>
        <v>0</v>
      </c>
      <c r="E13" s="37"/>
      <c r="F13" s="37"/>
      <c r="G13" s="37"/>
    </row>
    <row r="14" ht="14.25" customHeight="1" spans="1:7">
      <c r="A14" s="48"/>
      <c r="B14" s="48"/>
      <c r="C14" s="12" t="s">
        <v>31</v>
      </c>
      <c r="D14" s="50">
        <f t="shared" si="0"/>
        <v>0</v>
      </c>
      <c r="E14" s="37"/>
      <c r="F14" s="37"/>
      <c r="G14" s="37"/>
    </row>
    <row r="15" ht="14.25" customHeight="1" spans="1:7">
      <c r="A15" s="48"/>
      <c r="B15" s="48"/>
      <c r="C15" s="12" t="s">
        <v>32</v>
      </c>
      <c r="D15" s="50">
        <f t="shared" si="0"/>
        <v>0</v>
      </c>
      <c r="E15" s="37"/>
      <c r="F15" s="37"/>
      <c r="G15" s="37"/>
    </row>
    <row r="16" ht="14.25" customHeight="1" spans="1:7">
      <c r="A16" s="48"/>
      <c r="B16" s="48"/>
      <c r="C16" s="12" t="s">
        <v>33</v>
      </c>
      <c r="D16" s="50">
        <f t="shared" si="0"/>
        <v>0</v>
      </c>
      <c r="E16" s="37"/>
      <c r="F16" s="37"/>
      <c r="G16" s="37"/>
    </row>
    <row r="17" ht="14.25" customHeight="1" spans="1:7">
      <c r="A17" s="48"/>
      <c r="B17" s="48"/>
      <c r="C17" s="12" t="s">
        <v>34</v>
      </c>
      <c r="D17" s="50">
        <f t="shared" si="0"/>
        <v>0</v>
      </c>
      <c r="E17" s="37"/>
      <c r="F17" s="37"/>
      <c r="G17" s="37"/>
    </row>
    <row r="18" ht="14.25" customHeight="1" spans="1:7">
      <c r="A18" s="48"/>
      <c r="B18" s="48"/>
      <c r="C18" s="12" t="s">
        <v>35</v>
      </c>
      <c r="D18" s="50">
        <f t="shared" si="0"/>
        <v>0</v>
      </c>
      <c r="E18" s="37"/>
      <c r="F18" s="37"/>
      <c r="G18" s="37"/>
    </row>
    <row r="19" ht="14.25" customHeight="1" spans="1:7">
      <c r="A19" s="48"/>
      <c r="B19" s="48"/>
      <c r="C19" s="12" t="s">
        <v>36</v>
      </c>
      <c r="D19" s="50">
        <f t="shared" si="0"/>
        <v>0</v>
      </c>
      <c r="E19" s="37"/>
      <c r="F19" s="37"/>
      <c r="G19" s="37"/>
    </row>
    <row r="20" ht="14.25" customHeight="1" spans="1:7">
      <c r="A20" s="48"/>
      <c r="B20" s="48"/>
      <c r="C20" s="12" t="s">
        <v>37</v>
      </c>
      <c r="D20" s="50">
        <f t="shared" si="0"/>
        <v>0</v>
      </c>
      <c r="E20" s="37"/>
      <c r="F20" s="37"/>
      <c r="G20" s="37"/>
    </row>
    <row r="21" ht="14.25" customHeight="1" spans="1:7">
      <c r="A21" s="48"/>
      <c r="B21" s="48"/>
      <c r="C21" s="12" t="s">
        <v>38</v>
      </c>
      <c r="D21" s="50">
        <f t="shared" si="0"/>
        <v>0</v>
      </c>
      <c r="E21" s="37"/>
      <c r="F21" s="37"/>
      <c r="G21" s="37"/>
    </row>
    <row r="22" ht="14.25" customHeight="1" spans="1:7">
      <c r="A22" s="48"/>
      <c r="B22" s="48"/>
      <c r="C22" s="12" t="s">
        <v>39</v>
      </c>
      <c r="D22" s="50">
        <f t="shared" si="0"/>
        <v>0</v>
      </c>
      <c r="E22" s="37"/>
      <c r="F22" s="37"/>
      <c r="G22" s="37"/>
    </row>
    <row r="23" ht="14.25" customHeight="1" spans="1:7">
      <c r="A23" s="48"/>
      <c r="B23" s="48"/>
      <c r="C23" s="12" t="s">
        <v>40</v>
      </c>
      <c r="D23" s="50">
        <f t="shared" si="0"/>
        <v>0</v>
      </c>
      <c r="E23" s="37"/>
      <c r="F23" s="37"/>
      <c r="G23" s="37"/>
    </row>
    <row r="24" ht="14.25" customHeight="1" spans="1:7">
      <c r="A24" s="48"/>
      <c r="B24" s="48"/>
      <c r="C24" s="12" t="s">
        <v>41</v>
      </c>
      <c r="D24" s="50">
        <f t="shared" si="0"/>
        <v>0</v>
      </c>
      <c r="E24" s="37"/>
      <c r="F24" s="37"/>
      <c r="G24" s="37"/>
    </row>
    <row r="25" ht="14.25" customHeight="1" spans="1:7">
      <c r="A25" s="48"/>
      <c r="B25" s="48"/>
      <c r="C25" s="12" t="s">
        <v>42</v>
      </c>
      <c r="D25" s="50">
        <f t="shared" si="0"/>
        <v>0</v>
      </c>
      <c r="E25" s="37"/>
      <c r="F25" s="37"/>
      <c r="G25" s="37"/>
    </row>
    <row r="26" ht="14.25" customHeight="1" spans="1:7">
      <c r="A26" s="48"/>
      <c r="B26" s="48"/>
      <c r="C26" s="12" t="s">
        <v>43</v>
      </c>
      <c r="D26" s="50">
        <f t="shared" si="0"/>
        <v>0</v>
      </c>
      <c r="E26" s="37"/>
      <c r="F26" s="37"/>
      <c r="G26" s="37"/>
    </row>
    <row r="27" ht="14.25" customHeight="1" spans="1:7">
      <c r="A27" s="48"/>
      <c r="B27" s="48"/>
      <c r="C27" s="12" t="s">
        <v>44</v>
      </c>
      <c r="D27" s="50">
        <f t="shared" si="0"/>
        <v>0</v>
      </c>
      <c r="E27" s="37"/>
      <c r="F27" s="37"/>
      <c r="G27" s="37"/>
    </row>
    <row r="28" ht="14.25" customHeight="1" spans="1:7">
      <c r="A28" s="48"/>
      <c r="B28" s="48"/>
      <c r="C28" s="12" t="s">
        <v>45</v>
      </c>
      <c r="D28" s="50">
        <f t="shared" si="0"/>
        <v>0</v>
      </c>
      <c r="E28" s="37"/>
      <c r="F28" s="37"/>
      <c r="G28" s="37"/>
    </row>
    <row r="29" ht="14.25" customHeight="1" spans="1:7">
      <c r="A29" s="48"/>
      <c r="B29" s="48"/>
      <c r="C29" s="12" t="s">
        <v>46</v>
      </c>
      <c r="D29" s="50">
        <f t="shared" si="0"/>
        <v>0</v>
      </c>
      <c r="E29" s="37"/>
      <c r="F29" s="37"/>
      <c r="G29" s="37"/>
    </row>
    <row r="30" ht="14.25" customHeight="1" spans="1:7">
      <c r="A30" s="48"/>
      <c r="B30" s="48"/>
      <c r="C30" s="12" t="s">
        <v>47</v>
      </c>
      <c r="D30" s="50">
        <f t="shared" si="0"/>
        <v>0</v>
      </c>
      <c r="E30" s="37"/>
      <c r="F30" s="37"/>
      <c r="G30" s="37"/>
    </row>
    <row r="31" ht="14.25" customHeight="1" spans="1:7">
      <c r="A31" s="48"/>
      <c r="B31" s="48"/>
      <c r="C31" s="12" t="s">
        <v>48</v>
      </c>
      <c r="D31" s="50">
        <f t="shared" si="0"/>
        <v>0</v>
      </c>
      <c r="E31" s="37"/>
      <c r="F31" s="37"/>
      <c r="G31" s="37"/>
    </row>
    <row r="32" ht="14.25" customHeight="1" spans="1:7">
      <c r="A32" s="48"/>
      <c r="B32" s="48"/>
      <c r="C32" s="12" t="s">
        <v>49</v>
      </c>
      <c r="D32" s="50">
        <f t="shared" si="0"/>
        <v>0</v>
      </c>
      <c r="E32" s="37"/>
      <c r="F32" s="37"/>
      <c r="G32" s="37"/>
    </row>
    <row r="33" ht="14.25" customHeight="1" spans="1:7">
      <c r="A33" s="48"/>
      <c r="B33" s="48"/>
      <c r="C33" s="12" t="s">
        <v>50</v>
      </c>
      <c r="D33" s="50">
        <f t="shared" si="0"/>
        <v>0</v>
      </c>
      <c r="E33" s="37"/>
      <c r="F33" s="37"/>
      <c r="G33" s="37"/>
    </row>
    <row r="34" ht="14.25" customHeight="1" spans="1:7">
      <c r="A34" s="48"/>
      <c r="B34" s="48"/>
      <c r="C34" s="12" t="s">
        <v>51</v>
      </c>
      <c r="D34" s="50">
        <f t="shared" si="0"/>
        <v>0</v>
      </c>
      <c r="E34" s="50"/>
      <c r="F34" s="50"/>
      <c r="G34" s="50"/>
    </row>
    <row r="35" ht="14.25" customHeight="1" spans="1:7">
      <c r="A35" s="48" t="s">
        <v>98</v>
      </c>
      <c r="B35" s="17">
        <f>SUM(B36:B39)</f>
        <v>110.19</v>
      </c>
      <c r="C35" s="12" t="s">
        <v>52</v>
      </c>
      <c r="D35" s="50">
        <f t="shared" si="0"/>
        <v>0</v>
      </c>
      <c r="E35" s="50"/>
      <c r="F35" s="50"/>
      <c r="G35" s="50"/>
    </row>
    <row r="36" ht="14.25" customHeight="1" spans="1:7">
      <c r="A36" s="48" t="s">
        <v>99</v>
      </c>
      <c r="B36" s="50">
        <v>110.19</v>
      </c>
      <c r="C36" s="48"/>
      <c r="D36" s="48"/>
      <c r="E36" s="48"/>
      <c r="F36" s="48"/>
      <c r="G36" s="48"/>
    </row>
    <row r="37" ht="14.25" customHeight="1" spans="1:7">
      <c r="A37" s="48" t="s">
        <v>96</v>
      </c>
      <c r="B37" s="50"/>
      <c r="C37" s="25" t="s">
        <v>100</v>
      </c>
      <c r="D37" s="17">
        <f>SUM(D6:D35)</f>
        <v>3700.54</v>
      </c>
      <c r="E37" s="17">
        <f>SUM(E6:E35)</f>
        <v>3700.54</v>
      </c>
      <c r="F37" s="17">
        <f>SUM(F6:F35)</f>
        <v>0</v>
      </c>
      <c r="G37" s="17">
        <f>SUM(G6:G35)</f>
        <v>0</v>
      </c>
    </row>
    <row r="38" ht="14.25" customHeight="1" spans="1:7">
      <c r="A38" s="48" t="s">
        <v>97</v>
      </c>
      <c r="B38" s="48"/>
      <c r="C38" s="25" t="s">
        <v>56</v>
      </c>
      <c r="D38" s="53"/>
      <c r="E38" s="53"/>
      <c r="F38" s="53"/>
      <c r="G38" s="53"/>
    </row>
    <row r="39" spans="1:7">
      <c r="A39" s="53"/>
      <c r="B39" s="54"/>
      <c r="C39" s="55"/>
      <c r="D39" s="55"/>
      <c r="E39" s="55"/>
      <c r="F39" s="55"/>
      <c r="G39" s="55"/>
    </row>
    <row r="40" spans="1:7">
      <c r="A40" s="41" t="s">
        <v>101</v>
      </c>
      <c r="B40" s="56">
        <f>B6+B35</f>
        <v>3700.54</v>
      </c>
      <c r="C40" s="41" t="s">
        <v>102</v>
      </c>
      <c r="D40" s="8">
        <f>D37+D38</f>
        <v>3700.54</v>
      </c>
      <c r="E40" s="8">
        <f>E37+E38</f>
        <v>3700.54</v>
      </c>
      <c r="F40" s="8">
        <f>F37+F38</f>
        <v>0</v>
      </c>
      <c r="G40" s="8">
        <f>G37+G38</f>
        <v>0</v>
      </c>
    </row>
    <row r="41" spans="1:7">
      <c r="A41" s="57" t="s">
        <v>103</v>
      </c>
      <c r="B41" s="58"/>
      <c r="C41" s="58"/>
      <c r="D41" s="58"/>
      <c r="E41" s="58"/>
      <c r="F41" s="58"/>
      <c r="G41" s="58"/>
    </row>
  </sheetData>
  <mergeCells count="4">
    <mergeCell ref="A2:G2"/>
    <mergeCell ref="A4:B4"/>
    <mergeCell ref="C4:G4"/>
    <mergeCell ref="A41:G41"/>
  </mergeCells>
  <printOptions horizontalCentered="1"/>
  <pageMargins left="0.751388888888889" right="0.751388888888889" top="1" bottom="1" header="0.5" footer="0.5"/>
  <pageSetup paperSize="9" scale="7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workbookViewId="0">
      <selection activeCell="F32" sqref="F32"/>
    </sheetView>
  </sheetViews>
  <sheetFormatPr defaultColWidth="10" defaultRowHeight="13.5" outlineLevelCol="7"/>
  <cols>
    <col min="1" max="3" width="7.75" customWidth="1"/>
    <col min="4" max="4" width="30.75" customWidth="1"/>
    <col min="5" max="8" width="18" customWidth="1"/>
    <col min="9" max="9" width="9.75" customWidth="1"/>
  </cols>
  <sheetData>
    <row r="1" spans="1:1">
      <c r="A1" t="s">
        <v>104</v>
      </c>
    </row>
    <row r="2" ht="22.7" customHeight="1" spans="1:8">
      <c r="A2" s="11" t="s">
        <v>105</v>
      </c>
      <c r="B2" s="11"/>
      <c r="C2" s="11"/>
      <c r="D2" s="11"/>
      <c r="E2" s="11"/>
      <c r="F2" s="11"/>
      <c r="G2" s="11"/>
      <c r="H2" s="11"/>
    </row>
    <row r="3" ht="15.6" customHeight="1" spans="8:8">
      <c r="H3" s="2" t="s">
        <v>9</v>
      </c>
    </row>
    <row r="4" ht="14.25" customHeight="1" spans="1:8">
      <c r="A4" s="25" t="s">
        <v>62</v>
      </c>
      <c r="B4" s="25"/>
      <c r="C4" s="25"/>
      <c r="D4" s="25" t="s">
        <v>63</v>
      </c>
      <c r="E4" s="25" t="s">
        <v>64</v>
      </c>
      <c r="F4" s="25" t="s">
        <v>82</v>
      </c>
      <c r="G4" s="39" t="s">
        <v>83</v>
      </c>
      <c r="H4" s="25" t="s">
        <v>70</v>
      </c>
    </row>
    <row r="5" ht="14.25" customHeight="1" spans="1:8">
      <c r="A5" s="39"/>
      <c r="B5" s="39"/>
      <c r="C5" s="39"/>
      <c r="D5" s="39"/>
      <c r="E5" s="39"/>
      <c r="F5" s="39"/>
      <c r="G5" s="40"/>
      <c r="H5" s="39"/>
    </row>
    <row r="6" ht="14.25" customHeight="1" spans="1:8">
      <c r="A6" s="41" t="s">
        <v>71</v>
      </c>
      <c r="B6" s="41" t="s">
        <v>72</v>
      </c>
      <c r="C6" s="41" t="s">
        <v>73</v>
      </c>
      <c r="D6" s="41" t="s">
        <v>64</v>
      </c>
      <c r="E6" s="42">
        <f t="shared" ref="E6:E11" si="0">+F6+G6</f>
        <v>3590.35</v>
      </c>
      <c r="F6" s="42">
        <v>3132.66</v>
      </c>
      <c r="G6" s="42">
        <f>G7</f>
        <v>457.69</v>
      </c>
      <c r="H6" s="43"/>
    </row>
    <row r="7" spans="1:8">
      <c r="A7" s="44">
        <v>205</v>
      </c>
      <c r="B7" s="44"/>
      <c r="C7" s="44"/>
      <c r="D7" s="45" t="s">
        <v>74</v>
      </c>
      <c r="E7" s="42">
        <f t="shared" si="0"/>
        <v>3590.35</v>
      </c>
      <c r="F7" s="42">
        <v>3132.66</v>
      </c>
      <c r="G7" s="42">
        <f>+G8+G10</f>
        <v>457.69</v>
      </c>
      <c r="H7" s="43"/>
    </row>
    <row r="8" spans="1:8">
      <c r="A8" s="44"/>
      <c r="B8" s="44">
        <v>20502</v>
      </c>
      <c r="C8" s="44"/>
      <c r="D8" s="46" t="s">
        <v>75</v>
      </c>
      <c r="E8" s="42">
        <f t="shared" si="0"/>
        <v>3222.35</v>
      </c>
      <c r="F8" s="42">
        <v>3132.66</v>
      </c>
      <c r="G8" s="42">
        <f>343.99-254.3</f>
        <v>89.69</v>
      </c>
      <c r="H8" s="43"/>
    </row>
    <row r="9" spans="1:8">
      <c r="A9" s="44"/>
      <c r="B9" s="41"/>
      <c r="C9" s="44">
        <v>2050204</v>
      </c>
      <c r="D9" s="47" t="s">
        <v>76</v>
      </c>
      <c r="E9" s="42">
        <f t="shared" si="0"/>
        <v>3222.35</v>
      </c>
      <c r="F9" s="42">
        <v>3132.66</v>
      </c>
      <c r="G9" s="42">
        <f>343.99-254.3</f>
        <v>89.69</v>
      </c>
      <c r="H9" s="43"/>
    </row>
    <row r="10" spans="1:8">
      <c r="A10" s="8"/>
      <c r="B10" s="8">
        <v>20509</v>
      </c>
      <c r="C10" s="8"/>
      <c r="D10" s="45" t="s">
        <v>77</v>
      </c>
      <c r="E10" s="42">
        <f t="shared" si="0"/>
        <v>368</v>
      </c>
      <c r="F10" s="42"/>
      <c r="G10" s="42">
        <v>368</v>
      </c>
      <c r="H10" s="43"/>
    </row>
    <row r="11" spans="1:8">
      <c r="A11" s="8"/>
      <c r="B11" s="8"/>
      <c r="C11" s="8">
        <v>2050999</v>
      </c>
      <c r="D11" s="47" t="s">
        <v>78</v>
      </c>
      <c r="E11" s="42">
        <f t="shared" si="0"/>
        <v>368</v>
      </c>
      <c r="F11" s="42"/>
      <c r="G11" s="42">
        <v>368</v>
      </c>
      <c r="H11" s="43"/>
    </row>
    <row r="12" spans="1:8">
      <c r="A12" s="8"/>
      <c r="B12" s="8"/>
      <c r="C12" s="8"/>
      <c r="D12" s="8"/>
      <c r="E12" s="8"/>
      <c r="F12" s="8"/>
      <c r="G12" s="8"/>
      <c r="H12" s="8"/>
    </row>
    <row r="13" spans="1:8">
      <c r="A13" s="8"/>
      <c r="B13" s="8"/>
      <c r="C13" s="8"/>
      <c r="D13" s="8"/>
      <c r="E13" s="8"/>
      <c r="F13" s="8"/>
      <c r="G13" s="8"/>
      <c r="H13" s="8"/>
    </row>
    <row r="14" spans="1:8">
      <c r="A14" s="8"/>
      <c r="B14" s="8"/>
      <c r="C14" s="8"/>
      <c r="D14" s="8"/>
      <c r="E14" s="8"/>
      <c r="F14" s="8"/>
      <c r="G14" s="8"/>
      <c r="H14" s="8"/>
    </row>
    <row r="15" spans="1:8">
      <c r="A15" s="8"/>
      <c r="B15" s="8"/>
      <c r="C15" s="8"/>
      <c r="D15" s="8"/>
      <c r="E15" s="8"/>
      <c r="F15" s="8"/>
      <c r="G15" s="8"/>
      <c r="H15" s="8"/>
    </row>
    <row r="16" spans="1:8">
      <c r="A16" s="8"/>
      <c r="B16" s="8"/>
      <c r="C16" s="8"/>
      <c r="D16" s="8"/>
      <c r="E16" s="8"/>
      <c r="F16" s="8"/>
      <c r="G16" s="8"/>
      <c r="H16" s="8"/>
    </row>
    <row r="17" spans="1:8">
      <c r="A17" s="8"/>
      <c r="B17" s="8"/>
      <c r="C17" s="8"/>
      <c r="D17" s="8"/>
      <c r="E17" s="8"/>
      <c r="F17" s="8"/>
      <c r="G17" s="8"/>
      <c r="H17" s="8"/>
    </row>
    <row r="18" spans="1:8">
      <c r="A18" s="8"/>
      <c r="B18" s="8"/>
      <c r="C18" s="8"/>
      <c r="D18" s="8"/>
      <c r="E18" s="8"/>
      <c r="F18" s="8"/>
      <c r="G18" s="8"/>
      <c r="H18" s="8"/>
    </row>
    <row r="19" spans="1:8">
      <c r="A19" s="8"/>
      <c r="B19" s="8"/>
      <c r="C19" s="8"/>
      <c r="D19" s="8"/>
      <c r="E19" s="8"/>
      <c r="F19" s="8"/>
      <c r="G19" s="8"/>
      <c r="H19" s="8"/>
    </row>
    <row r="20" spans="1:8">
      <c r="A20" s="8"/>
      <c r="B20" s="8"/>
      <c r="C20" s="8"/>
      <c r="D20" s="8"/>
      <c r="E20" s="8"/>
      <c r="F20" s="8"/>
      <c r="G20" s="8"/>
      <c r="H20" s="8"/>
    </row>
    <row r="21" spans="1:8">
      <c r="A21" s="8"/>
      <c r="B21" s="8"/>
      <c r="C21" s="8"/>
      <c r="D21" s="8"/>
      <c r="E21" s="8"/>
      <c r="F21" s="8"/>
      <c r="G21" s="8"/>
      <c r="H21" s="8"/>
    </row>
    <row r="22" spans="1:8">
      <c r="A22" s="8"/>
      <c r="B22" s="8"/>
      <c r="C22" s="8"/>
      <c r="D22" s="8"/>
      <c r="E22" s="8"/>
      <c r="F22" s="8"/>
      <c r="G22" s="8"/>
      <c r="H22" s="8"/>
    </row>
  </sheetData>
  <mergeCells count="8">
    <mergeCell ref="A2:H2"/>
    <mergeCell ref="A8:A9"/>
    <mergeCell ref="D4:D5"/>
    <mergeCell ref="E4:E5"/>
    <mergeCell ref="F4:F5"/>
    <mergeCell ref="G4:G5"/>
    <mergeCell ref="H4:H5"/>
    <mergeCell ref="A4:C5"/>
  </mergeCells>
  <pageMargins left="0.75" right="0.75" top="1" bottom="1" header="0.5" footer="0.5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workbookViewId="0">
      <selection activeCell="L24" sqref="L23:L24"/>
    </sheetView>
  </sheetViews>
  <sheetFormatPr defaultColWidth="10" defaultRowHeight="13.5" outlineLevelCol="7"/>
  <cols>
    <col min="1" max="1" width="15.375" customWidth="1"/>
    <col min="2" max="2" width="30.75" customWidth="1"/>
    <col min="3" max="3" width="18" customWidth="1"/>
    <col min="4" max="4" width="15.375" customWidth="1"/>
    <col min="5" max="5" width="30.75" customWidth="1"/>
    <col min="6" max="6" width="18" customWidth="1"/>
    <col min="7" max="7" width="9.75" customWidth="1"/>
    <col min="8" max="8" width="20.5" customWidth="1"/>
  </cols>
  <sheetData>
    <row r="1" spans="1:1">
      <c r="A1" t="s">
        <v>106</v>
      </c>
    </row>
    <row r="2" ht="28.5" customHeight="1" spans="1:6">
      <c r="A2" s="11" t="s">
        <v>107</v>
      </c>
      <c r="B2" s="11"/>
      <c r="C2" s="11"/>
      <c r="D2" s="11"/>
      <c r="E2" s="11"/>
      <c r="F2" s="11"/>
    </row>
    <row r="3" ht="17.1" customHeight="1" spans="1:6">
      <c r="A3" s="24"/>
      <c r="B3" s="24"/>
      <c r="C3" s="24"/>
      <c r="D3" s="24"/>
      <c r="E3" s="24"/>
      <c r="F3" s="2" t="s">
        <v>9</v>
      </c>
    </row>
    <row r="4" spans="1:6">
      <c r="A4" s="25" t="s">
        <v>108</v>
      </c>
      <c r="B4" s="25" t="s">
        <v>109</v>
      </c>
      <c r="C4" s="25" t="s">
        <v>110</v>
      </c>
      <c r="D4" s="25" t="s">
        <v>111</v>
      </c>
      <c r="E4" s="26" t="s">
        <v>112</v>
      </c>
      <c r="F4" s="25" t="s">
        <v>110</v>
      </c>
    </row>
    <row r="5" spans="1:8">
      <c r="A5" s="25" t="s">
        <v>64</v>
      </c>
      <c r="B5" s="25"/>
      <c r="C5" s="14">
        <f>C6+C22</f>
        <v>3132.66</v>
      </c>
      <c r="D5" s="27" t="s">
        <v>64</v>
      </c>
      <c r="E5" s="27"/>
      <c r="F5" s="14">
        <f>F7+F18+F23</f>
        <v>3132.66</v>
      </c>
      <c r="H5" s="28"/>
    </row>
    <row r="6" spans="1:6">
      <c r="A6" s="29">
        <v>505</v>
      </c>
      <c r="B6" s="29" t="s">
        <v>113</v>
      </c>
      <c r="C6" s="14">
        <f>C7+C18+C24</f>
        <v>3132.66</v>
      </c>
      <c r="D6" s="29"/>
      <c r="E6" s="29"/>
      <c r="F6" s="14"/>
    </row>
    <row r="7" spans="1:6">
      <c r="A7" s="30">
        <v>50501</v>
      </c>
      <c r="B7" s="30" t="s">
        <v>114</v>
      </c>
      <c r="C7" s="31">
        <f>+F7</f>
        <v>3039.22</v>
      </c>
      <c r="D7" s="29" t="s">
        <v>115</v>
      </c>
      <c r="E7" s="29" t="s">
        <v>114</v>
      </c>
      <c r="F7" s="14">
        <f>F8+F9+F10+F11+F12+F13+F14+F15+F16+F17</f>
        <v>3039.22</v>
      </c>
    </row>
    <row r="8" ht="14.25" spans="1:6">
      <c r="A8" s="32"/>
      <c r="B8" s="32"/>
      <c r="C8" s="33"/>
      <c r="D8" s="29" t="s">
        <v>116</v>
      </c>
      <c r="E8" s="29" t="s">
        <v>117</v>
      </c>
      <c r="F8" s="34">
        <v>961.52</v>
      </c>
    </row>
    <row r="9" spans="1:6">
      <c r="A9" s="32"/>
      <c r="B9" s="32"/>
      <c r="C9" s="33"/>
      <c r="D9" s="29" t="s">
        <v>118</v>
      </c>
      <c r="E9" s="29" t="s">
        <v>119</v>
      </c>
      <c r="F9" s="14">
        <f>635.58+317.82+30.83-507.08</f>
        <v>477.15</v>
      </c>
    </row>
    <row r="10" ht="14.25" spans="1:6">
      <c r="A10" s="32"/>
      <c r="B10" s="32"/>
      <c r="C10" s="33"/>
      <c r="D10" s="29" t="s">
        <v>120</v>
      </c>
      <c r="E10" s="29" t="s">
        <v>121</v>
      </c>
      <c r="F10" s="15">
        <v>296.92</v>
      </c>
    </row>
    <row r="11" ht="14.25" spans="1:6">
      <c r="A11" s="32"/>
      <c r="B11" s="32"/>
      <c r="C11" s="33"/>
      <c r="D11" s="29" t="s">
        <v>122</v>
      </c>
      <c r="E11" s="29" t="s">
        <v>123</v>
      </c>
      <c r="F11" s="15">
        <v>507.08</v>
      </c>
    </row>
    <row r="12" ht="14.25" spans="1:6">
      <c r="A12" s="32"/>
      <c r="B12" s="32"/>
      <c r="C12" s="33"/>
      <c r="D12" s="29" t="s">
        <v>124</v>
      </c>
      <c r="E12" s="29" t="s">
        <v>125</v>
      </c>
      <c r="F12" s="15">
        <v>281.05</v>
      </c>
    </row>
    <row r="13" spans="1:6">
      <c r="A13" s="32"/>
      <c r="B13" s="32"/>
      <c r="C13" s="33"/>
      <c r="D13" s="29" t="s">
        <v>126</v>
      </c>
      <c r="E13" s="29" t="s">
        <v>127</v>
      </c>
      <c r="F13" s="14">
        <f>124.59+0.85</f>
        <v>125.44</v>
      </c>
    </row>
    <row r="14" ht="14.25" spans="1:6">
      <c r="A14" s="32"/>
      <c r="B14" s="32"/>
      <c r="C14" s="33"/>
      <c r="D14" s="29" t="s">
        <v>128</v>
      </c>
      <c r="E14" s="29" t="s">
        <v>129</v>
      </c>
      <c r="F14" s="15">
        <v>52.45</v>
      </c>
    </row>
    <row r="15" spans="1:6">
      <c r="A15" s="32"/>
      <c r="B15" s="32"/>
      <c r="C15" s="33"/>
      <c r="D15" s="29" t="s">
        <v>130</v>
      </c>
      <c r="E15" s="29" t="s">
        <v>131</v>
      </c>
      <c r="F15" s="14">
        <f>12.3+7.03</f>
        <v>19.33</v>
      </c>
    </row>
    <row r="16" ht="14.25" spans="1:6">
      <c r="A16" s="32"/>
      <c r="B16" s="32"/>
      <c r="C16" s="33"/>
      <c r="D16" s="29" t="s">
        <v>132</v>
      </c>
      <c r="E16" s="29" t="s">
        <v>133</v>
      </c>
      <c r="F16" s="34">
        <v>255.8</v>
      </c>
    </row>
    <row r="17" ht="14.25" spans="1:6">
      <c r="A17" s="35"/>
      <c r="B17" s="35"/>
      <c r="C17" s="36"/>
      <c r="D17" s="72" t="s">
        <v>134</v>
      </c>
      <c r="E17" s="29" t="s">
        <v>135</v>
      </c>
      <c r="F17" s="15">
        <f>39.58+22.9</f>
        <v>62.48</v>
      </c>
    </row>
    <row r="18" spans="1:6">
      <c r="A18" s="30">
        <v>50502</v>
      </c>
      <c r="B18" s="30" t="s">
        <v>136</v>
      </c>
      <c r="C18" s="31">
        <f>+F18</f>
        <v>89.65</v>
      </c>
      <c r="D18" s="29" t="s">
        <v>137</v>
      </c>
      <c r="E18" s="29" t="s">
        <v>136</v>
      </c>
      <c r="F18" s="14">
        <f>F19+F20+F21+F22</f>
        <v>89.65</v>
      </c>
    </row>
    <row r="19" spans="1:6">
      <c r="A19" s="32"/>
      <c r="B19" s="32"/>
      <c r="C19" s="33"/>
      <c r="D19" s="29" t="s">
        <v>138</v>
      </c>
      <c r="E19" s="29" t="s">
        <v>139</v>
      </c>
      <c r="F19" s="14"/>
    </row>
    <row r="20" ht="14.25" spans="1:6">
      <c r="A20" s="32"/>
      <c r="B20" s="32"/>
      <c r="C20" s="33"/>
      <c r="D20" s="29" t="s">
        <v>140</v>
      </c>
      <c r="E20" s="29" t="s">
        <v>141</v>
      </c>
      <c r="F20" s="15">
        <v>26.13</v>
      </c>
    </row>
    <row r="21" spans="1:6">
      <c r="A21" s="35"/>
      <c r="B21" s="35"/>
      <c r="C21" s="36"/>
      <c r="D21" s="29" t="s">
        <v>142</v>
      </c>
      <c r="E21" s="29" t="s">
        <v>143</v>
      </c>
      <c r="F21" s="14">
        <v>33.36</v>
      </c>
    </row>
    <row r="22" spans="1:6">
      <c r="A22" s="29">
        <v>509</v>
      </c>
      <c r="B22" s="29" t="s">
        <v>144</v>
      </c>
      <c r="C22" s="14"/>
      <c r="D22" s="29" t="s">
        <v>145</v>
      </c>
      <c r="E22" s="29" t="s">
        <v>146</v>
      </c>
      <c r="F22" s="14">
        <v>30.16</v>
      </c>
    </row>
    <row r="23" spans="1:6">
      <c r="A23" s="29">
        <v>50901</v>
      </c>
      <c r="B23" s="29" t="s">
        <v>147</v>
      </c>
      <c r="C23" s="14"/>
      <c r="D23" s="29" t="s">
        <v>148</v>
      </c>
      <c r="E23" s="29" t="s">
        <v>144</v>
      </c>
      <c r="F23" s="37">
        <f>F24+F25</f>
        <v>3.79</v>
      </c>
    </row>
    <row r="24" spans="1:6">
      <c r="A24" s="29">
        <v>50905</v>
      </c>
      <c r="B24" s="29" t="s">
        <v>149</v>
      </c>
      <c r="C24" s="37">
        <v>3.79</v>
      </c>
      <c r="D24" s="38" t="s">
        <v>150</v>
      </c>
      <c r="E24" s="38" t="s">
        <v>151</v>
      </c>
      <c r="F24" s="37"/>
    </row>
    <row r="25" spans="1:6">
      <c r="A25" s="29">
        <v>50999</v>
      </c>
      <c r="B25" s="29" t="s">
        <v>152</v>
      </c>
      <c r="C25" s="37"/>
      <c r="D25" s="38" t="s">
        <v>153</v>
      </c>
      <c r="E25" s="38" t="s">
        <v>154</v>
      </c>
      <c r="F25" s="37">
        <v>3.79</v>
      </c>
    </row>
  </sheetData>
  <mergeCells count="10">
    <mergeCell ref="A2:F2"/>
    <mergeCell ref="A3:E3"/>
    <mergeCell ref="A5:B5"/>
    <mergeCell ref="D5:E5"/>
    <mergeCell ref="A7:A17"/>
    <mergeCell ref="A18:A21"/>
    <mergeCell ref="B7:B17"/>
    <mergeCell ref="B18:B21"/>
    <mergeCell ref="C7:C17"/>
    <mergeCell ref="C18:C21"/>
  </mergeCells>
  <printOptions horizontalCentered="1"/>
  <pageMargins left="0.751388888888889" right="0.751388888888889" top="1" bottom="1" header="0.5" footer="0.5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B21" sqref="B21"/>
    </sheetView>
  </sheetViews>
  <sheetFormatPr defaultColWidth="10" defaultRowHeight="13.5" outlineLevelCol="6"/>
  <cols>
    <col min="1" max="1" width="30.75" customWidth="1"/>
    <col min="2" max="7" width="18" customWidth="1"/>
    <col min="8" max="8" width="9.75" customWidth="1"/>
  </cols>
  <sheetData>
    <row r="1" spans="1:1">
      <c r="A1" t="s">
        <v>155</v>
      </c>
    </row>
    <row r="2" ht="22.7" customHeight="1" spans="1:7">
      <c r="A2" s="11" t="s">
        <v>156</v>
      </c>
      <c r="B2" s="11"/>
      <c r="C2" s="11"/>
      <c r="D2" s="11"/>
      <c r="E2" s="11"/>
      <c r="F2" s="11"/>
      <c r="G2" s="11"/>
    </row>
    <row r="3" ht="22.7" customHeight="1" spans="1:7">
      <c r="A3" s="11"/>
      <c r="B3" s="18"/>
      <c r="C3" s="18"/>
      <c r="D3" s="18"/>
      <c r="E3" s="18"/>
      <c r="F3" s="18"/>
      <c r="G3" s="2" t="s">
        <v>9</v>
      </c>
    </row>
    <row r="4" ht="39.2" customHeight="1" spans="1:7">
      <c r="A4" s="19" t="s">
        <v>90</v>
      </c>
      <c r="B4" s="20" t="s">
        <v>157</v>
      </c>
      <c r="C4" s="3" t="s">
        <v>158</v>
      </c>
      <c r="D4" s="3" t="s">
        <v>159</v>
      </c>
      <c r="E4" s="3" t="s">
        <v>160</v>
      </c>
      <c r="F4" s="3" t="s">
        <v>161</v>
      </c>
      <c r="G4" s="3" t="s">
        <v>70</v>
      </c>
    </row>
    <row r="5" ht="24" customHeight="1" spans="1:7">
      <c r="A5" s="21" t="s">
        <v>64</v>
      </c>
      <c r="B5" s="13"/>
      <c r="C5" s="13"/>
      <c r="D5" s="22">
        <v>0</v>
      </c>
      <c r="E5" s="12" t="s">
        <v>162</v>
      </c>
      <c r="F5" s="22"/>
      <c r="G5" s="12"/>
    </row>
    <row r="6" ht="21.95" customHeight="1" spans="1:7">
      <c r="A6" s="12" t="s">
        <v>163</v>
      </c>
      <c r="B6" s="13"/>
      <c r="C6" s="13"/>
      <c r="D6" s="22">
        <v>0</v>
      </c>
      <c r="E6" s="12" t="s">
        <v>162</v>
      </c>
      <c r="F6" s="22"/>
      <c r="G6" s="23" t="s">
        <v>164</v>
      </c>
    </row>
    <row r="7" ht="17.1" customHeight="1" spans="1:7">
      <c r="A7" s="12" t="s">
        <v>165</v>
      </c>
      <c r="B7" s="13"/>
      <c r="C7" s="13"/>
      <c r="D7" s="22">
        <v>0</v>
      </c>
      <c r="E7" s="12" t="s">
        <v>162</v>
      </c>
      <c r="F7" s="22"/>
      <c r="G7" s="12"/>
    </row>
    <row r="8" ht="17.1" customHeight="1" spans="1:7">
      <c r="A8" s="12" t="s">
        <v>166</v>
      </c>
      <c r="B8" s="13"/>
      <c r="C8" s="13"/>
      <c r="D8" s="22">
        <v>0</v>
      </c>
      <c r="E8" s="12" t="s">
        <v>162</v>
      </c>
      <c r="F8" s="22"/>
      <c r="G8" s="23"/>
    </row>
    <row r="9" ht="17.1" customHeight="1" spans="1:7">
      <c r="A9" s="12" t="s">
        <v>167</v>
      </c>
      <c r="B9" s="13"/>
      <c r="C9" s="13"/>
      <c r="D9" s="22">
        <v>0</v>
      </c>
      <c r="E9" s="12" t="s">
        <v>162</v>
      </c>
      <c r="F9" s="22"/>
      <c r="G9" s="12"/>
    </row>
    <row r="10" ht="17.1" customHeight="1" spans="1:7">
      <c r="A10" s="12" t="s">
        <v>168</v>
      </c>
      <c r="B10" s="13"/>
      <c r="C10" s="13"/>
      <c r="D10" s="22">
        <v>0</v>
      </c>
      <c r="E10" s="12" t="s">
        <v>162</v>
      </c>
      <c r="F10" s="22"/>
      <c r="G10" s="12"/>
    </row>
    <row r="11" spans="1:1">
      <c r="A11" t="s">
        <v>169</v>
      </c>
    </row>
  </sheetData>
  <mergeCells count="1">
    <mergeCell ref="A2:G2"/>
  </mergeCells>
  <pageMargins left="0.75" right="0.75" top="1" bottom="1" header="0.5" footer="0.5"/>
  <pageSetup paperSize="9" scale="9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5"/>
  <sheetViews>
    <sheetView workbookViewId="0">
      <selection activeCell="I21" sqref="I20:I21"/>
    </sheetView>
  </sheetViews>
  <sheetFormatPr defaultColWidth="10" defaultRowHeight="13.5" outlineLevelCol="3"/>
  <cols>
    <col min="1" max="1" width="18" customWidth="1"/>
    <col min="2" max="2" width="30.75" customWidth="1"/>
    <col min="3" max="4" width="18" customWidth="1"/>
    <col min="5" max="5" width="9.75" customWidth="1"/>
  </cols>
  <sheetData>
    <row r="1" spans="1:1">
      <c r="A1" t="s">
        <v>170</v>
      </c>
    </row>
    <row r="2" ht="22.7" customHeight="1" spans="1:4">
      <c r="A2" s="11" t="s">
        <v>171</v>
      </c>
      <c r="B2" s="11"/>
      <c r="C2" s="11"/>
      <c r="D2" s="11"/>
    </row>
    <row r="3" ht="15.6" customHeight="1" spans="4:4">
      <c r="D3" s="2" t="s">
        <v>9</v>
      </c>
    </row>
    <row r="4" ht="30.2" customHeight="1" spans="1:4">
      <c r="A4" s="3" t="s">
        <v>172</v>
      </c>
      <c r="B4" s="3" t="s">
        <v>173</v>
      </c>
      <c r="C4" s="3" t="s">
        <v>110</v>
      </c>
      <c r="D4" s="3" t="s">
        <v>70</v>
      </c>
    </row>
    <row r="5" ht="14.25" customHeight="1" spans="1:4">
      <c r="A5" s="3" t="s">
        <v>174</v>
      </c>
      <c r="B5" s="12" t="s">
        <v>139</v>
      </c>
      <c r="C5" s="13">
        <v>0</v>
      </c>
      <c r="D5" s="12"/>
    </row>
    <row r="6" ht="14.25" customHeight="1" spans="1:4">
      <c r="A6" s="3" t="s">
        <v>175</v>
      </c>
      <c r="B6" s="12" t="s">
        <v>176</v>
      </c>
      <c r="C6" s="13">
        <v>0</v>
      </c>
      <c r="D6" s="12"/>
    </row>
    <row r="7" ht="14.25" customHeight="1" spans="1:4">
      <c r="A7" s="3" t="s">
        <v>177</v>
      </c>
      <c r="B7" s="12" t="s">
        <v>178</v>
      </c>
      <c r="C7" s="13">
        <v>0</v>
      </c>
      <c r="D7" s="12"/>
    </row>
    <row r="8" ht="14.25" customHeight="1" spans="1:4">
      <c r="A8" s="3" t="s">
        <v>179</v>
      </c>
      <c r="B8" s="12" t="s">
        <v>180</v>
      </c>
      <c r="C8" s="13">
        <v>0</v>
      </c>
      <c r="D8" s="12"/>
    </row>
    <row r="9" ht="14.25" customHeight="1" spans="1:4">
      <c r="A9" s="3" t="s">
        <v>181</v>
      </c>
      <c r="B9" s="12" t="s">
        <v>182</v>
      </c>
      <c r="C9" s="13">
        <v>0</v>
      </c>
      <c r="D9" s="12"/>
    </row>
    <row r="10" ht="14.25" customHeight="1" spans="1:4">
      <c r="A10" s="3" t="s">
        <v>183</v>
      </c>
      <c r="B10" s="12" t="s">
        <v>184</v>
      </c>
      <c r="C10" s="13">
        <v>0</v>
      </c>
      <c r="D10" s="12"/>
    </row>
    <row r="11" ht="14.25" customHeight="1" spans="1:4">
      <c r="A11" s="3" t="s">
        <v>185</v>
      </c>
      <c r="B11" s="12" t="s">
        <v>186</v>
      </c>
      <c r="C11" s="13">
        <v>0</v>
      </c>
      <c r="D11" s="12"/>
    </row>
    <row r="12" ht="14.25" customHeight="1" spans="1:4">
      <c r="A12" s="3" t="s">
        <v>187</v>
      </c>
      <c r="B12" s="12" t="s">
        <v>188</v>
      </c>
      <c r="C12" s="13">
        <v>0</v>
      </c>
      <c r="D12" s="12"/>
    </row>
    <row r="13" ht="14.25" customHeight="1" spans="1:4">
      <c r="A13" s="3" t="s">
        <v>189</v>
      </c>
      <c r="B13" s="12" t="s">
        <v>143</v>
      </c>
      <c r="C13" s="14">
        <v>0</v>
      </c>
      <c r="D13" s="12"/>
    </row>
    <row r="14" ht="14.25" customHeight="1" spans="1:4">
      <c r="A14" s="3" t="s">
        <v>190</v>
      </c>
      <c r="B14" s="12" t="s">
        <v>141</v>
      </c>
      <c r="C14" s="15">
        <v>0</v>
      </c>
      <c r="D14" s="12"/>
    </row>
    <row r="15" ht="14.25" customHeight="1" spans="1:4">
      <c r="A15" s="3" t="s">
        <v>191</v>
      </c>
      <c r="B15" s="12" t="s">
        <v>146</v>
      </c>
      <c r="C15" s="14">
        <v>0</v>
      </c>
      <c r="D15" s="12"/>
    </row>
    <row r="16" ht="14.25" customHeight="1" spans="1:4">
      <c r="A16" s="3" t="s">
        <v>192</v>
      </c>
      <c r="B16" s="12" t="s">
        <v>193</v>
      </c>
      <c r="C16" s="13">
        <v>0</v>
      </c>
      <c r="D16" s="12"/>
    </row>
    <row r="17" ht="14.25" customHeight="1" spans="1:4">
      <c r="A17" s="3" t="s">
        <v>194</v>
      </c>
      <c r="B17" s="12" t="s">
        <v>195</v>
      </c>
      <c r="C17" s="13">
        <v>0</v>
      </c>
      <c r="D17" s="12"/>
    </row>
    <row r="18" ht="14.25" customHeight="1" spans="1:4">
      <c r="A18" s="3" t="s">
        <v>196</v>
      </c>
      <c r="B18" s="12" t="s">
        <v>197</v>
      </c>
      <c r="C18" s="13">
        <v>0</v>
      </c>
      <c r="D18" s="12"/>
    </row>
    <row r="19" ht="14.25" customHeight="1" spans="1:4">
      <c r="A19" s="3" t="s">
        <v>198</v>
      </c>
      <c r="B19" s="12" t="s">
        <v>199</v>
      </c>
      <c r="C19" s="13"/>
      <c r="D19" s="12"/>
    </row>
    <row r="20" ht="14.25" customHeight="1" spans="1:4">
      <c r="A20" s="3"/>
      <c r="B20" s="12" t="s">
        <v>200</v>
      </c>
      <c r="C20" s="13"/>
      <c r="D20" s="12"/>
    </row>
    <row r="21" ht="14.25" customHeight="1" spans="1:4">
      <c r="A21" s="3"/>
      <c r="B21" s="12"/>
      <c r="C21" s="13"/>
      <c r="D21" s="12"/>
    </row>
    <row r="22" ht="14.25" customHeight="1" spans="1:4">
      <c r="A22" s="3"/>
      <c r="B22" s="12"/>
      <c r="C22" s="13"/>
      <c r="D22" s="12"/>
    </row>
    <row r="23" ht="14.25" customHeight="1" spans="1:4">
      <c r="A23" s="3"/>
      <c r="B23" s="12"/>
      <c r="C23" s="13"/>
      <c r="D23" s="12"/>
    </row>
    <row r="24" ht="14.25" customHeight="1" spans="1:4">
      <c r="A24" s="3"/>
      <c r="B24" s="12"/>
      <c r="C24" s="13"/>
      <c r="D24" s="3"/>
    </row>
    <row r="25" ht="14.25" customHeight="1" spans="1:4">
      <c r="A25" s="16" t="s">
        <v>64</v>
      </c>
      <c r="B25" s="16"/>
      <c r="C25" s="17">
        <f>SUM(C5:C24)</f>
        <v>0</v>
      </c>
      <c r="D25" s="3" t="s">
        <v>201</v>
      </c>
    </row>
  </sheetData>
  <mergeCells count="2">
    <mergeCell ref="A2:D2"/>
    <mergeCell ref="A25:B25"/>
  </mergeCells>
  <printOptions horizontalCentered="1"/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漠烟</cp:lastModifiedBy>
  <dcterms:created xsi:type="dcterms:W3CDTF">2022-03-02T03:08:00Z</dcterms:created>
  <dcterms:modified xsi:type="dcterms:W3CDTF">2024-04-22T04:08:03Z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EECBAD2EAD9B46D6A8221BF07C75A26D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