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8"/>
  </bookViews>
  <sheets>
    <sheet name="封面" sheetId="2" r:id="rId1"/>
    <sheet name="表1" sheetId="1" r:id="rId2"/>
    <sheet name="表2" sheetId="3" r:id="rId3"/>
    <sheet name="表3" sheetId="4" r:id="rId4"/>
    <sheet name="表4" sheetId="5" r:id="rId5"/>
    <sheet name="表5" sheetId="6" r:id="rId6"/>
    <sheet name="表6" sheetId="7" r:id="rId7"/>
    <sheet name="表7" sheetId="8" r:id="rId8"/>
    <sheet name="表8" sheetId="9" r:id="rId9"/>
    <sheet name="表9" sheetId="10" r:id="rId10"/>
  </sheets>
  <definedNames>
    <definedName name="_xlnm.Print_Titles" localSheetId="2">表2!$2:$6</definedName>
    <definedName name="_xlnm.Print_Titles" localSheetId="3">表3!$2:$6</definedName>
    <definedName name="_xlnm.Print_Titles" localSheetId="6">表6!$2:$5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<sst xmlns="http://schemas.openxmlformats.org/spreadsheetml/2006/main" count="706" uniqueCount="336">
  <si>
    <t>附件1:</t>
  </si>
  <si>
    <t xml:space="preserve"> </t>
  </si>
  <si>
    <t>盘州市自然资源局2025年预算公开表</t>
  </si>
  <si>
    <t>盘州市自然资源局</t>
  </si>
  <si>
    <t>编制</t>
  </si>
  <si>
    <t xml:space="preserve">    经办人：彭益启          联系电话:  18685888061</t>
  </si>
  <si>
    <t>表1</t>
  </si>
  <si>
    <t>盘州市自然资源局2025年部门收支预算总表</t>
  </si>
  <si>
    <t>（本表收入按收入性质填列，支出按政府收支功能分类科目填列至“类”级科目）</t>
  </si>
  <si>
    <t>单位：万元</t>
  </si>
  <si>
    <t>收            入</t>
  </si>
  <si>
    <t>支      出（按功能分）</t>
  </si>
  <si>
    <t>项        目</t>
  </si>
  <si>
    <t>预算数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</si>
  <si>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</si>
  <si>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</si>
  <si>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</si>
  <si>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</si>
  <si>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</si>
  <si>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</si>
  <si>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</si>
  <si>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</si>
  <si>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五、单位资金收入</t>
  </si>
  <si>
    <t>五、教育支出</t>
  </si>
  <si>
    <t>1.事业收入</t>
  </si>
  <si>
    <t>六、科学技术支出</t>
  </si>
  <si>
    <t>2.事业单位经营收入</t>
  </si>
  <si>
    <t>七、文化旅游体育与传媒支出</t>
  </si>
  <si>
    <t>3.上级补助收入</t>
  </si>
  <si>
    <t>八、社会保障和就业支出</t>
  </si>
  <si>
    <t>4.其他收入</t>
  </si>
  <si>
    <t>九、卫生健康支出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</si>
  <si>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</si>
  <si>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</si>
  <si>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</si>
  <si>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</si>
  <si>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</si>
  <si>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</si>
  <si>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</si>
  <si>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</si>
  <si>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</si>
  <si>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</si>
  <si>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</si>
  <si>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</si>
  <si>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</si>
  <si>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二十三、预备费</t>
  </si>
  <si>
    <t>二十四、其他支出</t>
  </si>
  <si>
    <t>二十五、转移性支出</t>
  </si>
  <si>
    <t>二十六、债务还本支出</t>
  </si>
  <si>
    <t>二十七、债务付息支出</t>
  </si>
  <si>
    <t>二十八、债务发行费用支出</t>
  </si>
  <si>
    <t>本年收入合计</t>
  </si>
  <si>
    <t>本年支出合计</t>
  </si>
  <si>
    <t>上年结转</t>
  </si>
  <si>
    <t>结转下年</t>
  </si>
  <si>
    <t>收  入  总  计</t>
  </si>
  <si>
    <t xml:space="preserve">支  出  总  计 </t>
  </si>
  <si>
    <t>注：本表填报口径为部门全部收入和支出,上年结转需按性质对应填列.</t>
  </si>
  <si>
    <t>表2</t>
  </si>
  <si>
    <t>盘州市自然资源局2025年部门收入总体情况表</t>
  </si>
  <si>
    <t>科目编码</t>
  </si>
  <si>
    <t>科目名称</t>
  </si>
  <si>
    <t>合计</t>
  </si>
  <si>
    <t>一般公共预算拨款收入</t>
  </si>
  <si>
    <t>财政专户管理资金收入</t>
  </si>
  <si>
    <t>政府性基金预算拨款收入</t>
  </si>
  <si>
    <t>国有资本经营收入</t>
  </si>
  <si>
    <t>单位资金收入</t>
  </si>
  <si>
    <t>备注</t>
  </si>
  <si>
    <t>类</t>
  </si>
  <si>
    <t>款</t>
  </si>
  <si>
    <t>项</t>
  </si>
  <si>
    <t>208</t>
  </si>
  <si>
    <t>社会保障和就业支出</t>
  </si>
  <si>
    <t>20805</t>
  </si>
  <si>
    <t>行政事业单位养老支出</t>
  </si>
  <si>
    <t>2080505</t>
  </si>
  <si>
    <t>机关事业单位基本养老保险缴费支出</t>
  </si>
  <si>
    <t>210</t>
  </si>
  <si>
    <t>卫生健康支出</t>
  </si>
  <si>
    <t>21011</t>
  </si>
  <si>
    <t>行政事业单位医疗</t>
  </si>
  <si>
    <t>2101101</t>
  </si>
  <si>
    <t>行政单位医疗</t>
  </si>
  <si>
    <t>2101103</t>
  </si>
  <si>
    <t>公务员医疗补助</t>
  </si>
  <si>
    <t xml:space="preserve">节能环保支出
</t>
  </si>
  <si>
    <t>污染防治</t>
  </si>
  <si>
    <t>其他污染防治支出</t>
  </si>
  <si>
    <t>风沙荒漠治理</t>
  </si>
  <si>
    <t>其他风沙荒漠治理支出</t>
  </si>
  <si>
    <t>212</t>
  </si>
  <si>
    <t>城乡社区支出</t>
  </si>
  <si>
    <t>城乡社区公共设施</t>
  </si>
  <si>
    <t>其他城乡社区公共设施支出</t>
  </si>
  <si>
    <t>21208</t>
  </si>
  <si>
    <t>国有土地使用权出让收入安排的支出</t>
  </si>
  <si>
    <t>2120801</t>
  </si>
  <si>
    <t>征地和拆迁补偿支出</t>
  </si>
  <si>
    <t>2120802</t>
  </si>
  <si>
    <t>土地开发支出</t>
  </si>
  <si>
    <t>213</t>
  </si>
  <si>
    <t>农林水支出</t>
  </si>
  <si>
    <t>21302</t>
  </si>
  <si>
    <t>林业和草原</t>
  </si>
  <si>
    <t>2130205</t>
  </si>
  <si>
    <t>森林资源培育</t>
  </si>
  <si>
    <t>技术推广与转化</t>
  </si>
  <si>
    <t>森林资源管理</t>
  </si>
  <si>
    <t>2130209</t>
  </si>
  <si>
    <t>森林生态效益补偿</t>
  </si>
  <si>
    <t>2130211</t>
  </si>
  <si>
    <t>动植物保护</t>
  </si>
  <si>
    <t>2130212</t>
  </si>
  <si>
    <t>湿地保护</t>
  </si>
  <si>
    <t>产业化管理</t>
  </si>
  <si>
    <t>林业草原防灾减灾</t>
  </si>
  <si>
    <t>草原管理</t>
  </si>
  <si>
    <t>2130238</t>
  </si>
  <si>
    <t>退耕还林还草</t>
  </si>
  <si>
    <t>2130299</t>
  </si>
  <si>
    <t>其他林业和草原支出</t>
  </si>
  <si>
    <t>巩固脱贫攻坚成果衔接乡村振兴</t>
  </si>
  <si>
    <t>生产发展</t>
  </si>
  <si>
    <t>其他农林水支出</t>
  </si>
  <si>
    <t>资源勘探工业信息等支出</t>
  </si>
  <si>
    <t>支持中小企业发展和管理支出</t>
  </si>
  <si>
    <t>其他支持中小企业发展和管理支出</t>
  </si>
  <si>
    <t>220</t>
  </si>
  <si>
    <t>自然资源海洋气象等支出</t>
  </si>
  <si>
    <t>22001</t>
  </si>
  <si>
    <t>自然资源事务</t>
  </si>
  <si>
    <t>2200101</t>
  </si>
  <si>
    <t>行政运行</t>
  </si>
  <si>
    <t>2200104</t>
  </si>
  <si>
    <t>自然资源规划及管理</t>
  </si>
  <si>
    <t>2200106</t>
  </si>
  <si>
    <t>自然资源利用与保护</t>
  </si>
  <si>
    <t>2200109</t>
  </si>
  <si>
    <t>自然资源调查与确权登记</t>
  </si>
  <si>
    <t>土地资源储备支出</t>
  </si>
  <si>
    <t>2200114</t>
  </si>
  <si>
    <t>地质勘查与矿产资源管理</t>
  </si>
  <si>
    <t>2200150</t>
  </si>
  <si>
    <t>事业运行</t>
  </si>
  <si>
    <t>2200199</t>
  </si>
  <si>
    <t>其他自然资源事务支出</t>
  </si>
  <si>
    <t>221</t>
  </si>
  <si>
    <t>住房保障支出</t>
  </si>
  <si>
    <t>22102</t>
  </si>
  <si>
    <t>住房改革支出</t>
  </si>
  <si>
    <t>2210201</t>
  </si>
  <si>
    <t>住房公积金</t>
  </si>
  <si>
    <t>2210203</t>
  </si>
  <si>
    <t>购房补贴</t>
  </si>
  <si>
    <t>224</t>
  </si>
  <si>
    <t>灾害防治及应急管理支出</t>
  </si>
  <si>
    <t>22406</t>
  </si>
  <si>
    <t>自然灾害防治</t>
  </si>
  <si>
    <t>2240601</t>
  </si>
  <si>
    <t>地质灾害防治</t>
  </si>
  <si>
    <t>森林草原防灾减灾</t>
  </si>
  <si>
    <t>表3</t>
  </si>
  <si>
    <t>盘州市自然资源局2025年部门支出总体情况表</t>
  </si>
  <si>
    <t>一般公共预算</t>
  </si>
  <si>
    <t>政府性基金预算</t>
  </si>
  <si>
    <t>国有资本经营预算</t>
  </si>
  <si>
    <t>财政专户管理资金</t>
  </si>
  <si>
    <t>单位资金</t>
  </si>
  <si>
    <t>基本支出</t>
  </si>
  <si>
    <t>项目支出</t>
  </si>
  <si>
    <t>2130234</t>
  </si>
  <si>
    <t>表4</t>
  </si>
  <si>
    <t>盘州市自然资源局2025年财政拨款收支总体情况表</t>
  </si>
  <si>
    <t>收入</t>
  </si>
  <si>
    <t>支出</t>
  </si>
  <si>
    <t>项目</t>
  </si>
  <si>
    <t>一、本年收入</t>
  </si>
  <si>
    <t>（一）一般公共预算拨款收入</t>
  </si>
  <si>
    <t>（二）政府性基金预算拨款收入</t>
  </si>
  <si>
    <t>（三）国有资本经营预算拨款收入</t>
  </si>
  <si>
    <t>二、上年结转</t>
  </si>
  <si>
    <t>（一）一般公共预算拨款</t>
  </si>
  <si>
    <t>（二）政府性基金预算拨款</t>
  </si>
  <si>
    <t xml:space="preserve">本年支出总计  </t>
  </si>
  <si>
    <t>（三）国有资本经营预算拨款</t>
  </si>
  <si>
    <t>收入总计</t>
  </si>
  <si>
    <t xml:space="preserve">支出总计  </t>
  </si>
  <si>
    <t>注：本表反映部门收到财政拨款收入和支出数（含结转数），上年结转需按性质对应填列。</t>
  </si>
  <si>
    <t>表5</t>
  </si>
  <si>
    <t>盘州市自然资源局2025年一般公共预算支出情况表</t>
  </si>
  <si>
    <t>表6</t>
  </si>
  <si>
    <t>盘州市自然资源局2025年一般公共预算基本支出情况表（按经济分类）</t>
  </si>
  <si>
    <t>政府经济科目编码</t>
  </si>
  <si>
    <t>政府经济科目名称</t>
  </si>
  <si>
    <t>金额</t>
  </si>
  <si>
    <t>经济科目编码</t>
  </si>
  <si>
    <t>经济科目名称</t>
  </si>
  <si>
    <t>机关工资福利支出</t>
  </si>
  <si>
    <t>工资福利支出</t>
  </si>
  <si>
    <t xml:space="preserve">  50101</t>
  </si>
  <si>
    <t>工资奖金津补贴</t>
  </si>
  <si>
    <t xml:space="preserve">  30101</t>
  </si>
  <si>
    <t>基本工资</t>
  </si>
  <si>
    <t xml:space="preserve">  30102</t>
  </si>
  <si>
    <t>津贴补贴</t>
  </si>
  <si>
    <t xml:space="preserve">  30103</t>
  </si>
  <si>
    <t>奖金</t>
  </si>
  <si>
    <t xml:space="preserve">  50102</t>
  </si>
  <si>
    <t>社会保障缴费</t>
  </si>
  <si>
    <t xml:space="preserve">  30108</t>
  </si>
  <si>
    <t>机关事业单位基本养老保险缴费</t>
  </si>
  <si>
    <t xml:space="preserve">  30110</t>
  </si>
  <si>
    <t>职工基本医疗保险缴费</t>
  </si>
  <si>
    <t xml:space="preserve">  30111</t>
  </si>
  <si>
    <t>公务员医疗补助缴费</t>
  </si>
  <si>
    <t xml:space="preserve">  30112</t>
  </si>
  <si>
    <t>其他社会保障缴费</t>
  </si>
  <si>
    <t xml:space="preserve">  50103</t>
  </si>
  <si>
    <t xml:space="preserve">  30113</t>
  </si>
  <si>
    <t xml:space="preserve">  50199</t>
  </si>
  <si>
    <t>其他工资福利支出</t>
  </si>
  <si>
    <t xml:space="preserve">  30106</t>
  </si>
  <si>
    <t>伙食补助费</t>
  </si>
  <si>
    <t xml:space="preserve">  30114</t>
  </si>
  <si>
    <t>医疗费</t>
  </si>
  <si>
    <t xml:space="preserve">  30199</t>
  </si>
  <si>
    <t>机关商品和服务支出</t>
  </si>
  <si>
    <t>商品和服务支出</t>
  </si>
  <si>
    <t xml:space="preserve">  50201</t>
  </si>
  <si>
    <t>办公经费</t>
  </si>
  <si>
    <t xml:space="preserve">  30201</t>
  </si>
  <si>
    <t>办公费</t>
  </si>
  <si>
    <t xml:space="preserve">  30202</t>
  </si>
  <si>
    <t>印刷费</t>
  </si>
  <si>
    <t xml:space="preserve">  30204</t>
  </si>
  <si>
    <t>手续费</t>
  </si>
  <si>
    <t xml:space="preserve">  30205</t>
  </si>
  <si>
    <t>水费</t>
  </si>
  <si>
    <t xml:space="preserve">  30206</t>
  </si>
  <si>
    <t>电费</t>
  </si>
  <si>
    <t xml:space="preserve">  30207</t>
  </si>
  <si>
    <t>邮电费</t>
  </si>
  <si>
    <t xml:space="preserve">  30208</t>
  </si>
  <si>
    <t>取暖费</t>
  </si>
  <si>
    <t xml:space="preserve">  30209</t>
  </si>
  <si>
    <t>物业管理费</t>
  </si>
  <si>
    <t xml:space="preserve">  30211</t>
  </si>
  <si>
    <t>差旅费</t>
  </si>
  <si>
    <t xml:space="preserve">  30214</t>
  </si>
  <si>
    <t>租赁费</t>
  </si>
  <si>
    <t xml:space="preserve">  30228</t>
  </si>
  <si>
    <t>工会经费</t>
  </si>
  <si>
    <t xml:space="preserve">  30229</t>
  </si>
  <si>
    <t>福利费</t>
  </si>
  <si>
    <t xml:space="preserve">  30239</t>
  </si>
  <si>
    <t>其他交通费用</t>
  </si>
  <si>
    <t xml:space="preserve">  30240</t>
  </si>
  <si>
    <t>税金及附加费用</t>
  </si>
  <si>
    <t xml:space="preserve">  50202</t>
  </si>
  <si>
    <t>会议费</t>
  </si>
  <si>
    <t xml:space="preserve">  30215</t>
  </si>
  <si>
    <t xml:space="preserve">  50203</t>
  </si>
  <si>
    <t>培训费</t>
  </si>
  <si>
    <t xml:space="preserve">  30216</t>
  </si>
  <si>
    <t xml:space="preserve">  50204</t>
  </si>
  <si>
    <t>专用材料购置费</t>
  </si>
  <si>
    <t xml:space="preserve">  30218</t>
  </si>
  <si>
    <t>专用材料费</t>
  </si>
  <si>
    <t xml:space="preserve">  30224</t>
  </si>
  <si>
    <t>被装购置费</t>
  </si>
  <si>
    <t xml:space="preserve">  30225</t>
  </si>
  <si>
    <t>专用燃料费</t>
  </si>
  <si>
    <t xml:space="preserve">  50205</t>
  </si>
  <si>
    <t>委托业务费</t>
  </si>
  <si>
    <t xml:space="preserve">  30226</t>
  </si>
  <si>
    <t>劳务费</t>
  </si>
  <si>
    <t xml:space="preserve">  30227</t>
  </si>
  <si>
    <t xml:space="preserve">  50206</t>
  </si>
  <si>
    <t>公务接待费</t>
  </si>
  <si>
    <t xml:space="preserve">  30217</t>
  </si>
  <si>
    <t xml:space="preserve">  50207</t>
  </si>
  <si>
    <t>因公出国（境）费用</t>
  </si>
  <si>
    <t xml:space="preserve">  30212</t>
  </si>
  <si>
    <t xml:space="preserve">  50208</t>
  </si>
  <si>
    <t>公务用车运行维护费</t>
  </si>
  <si>
    <t xml:space="preserve">  30231</t>
  </si>
  <si>
    <t xml:space="preserve">  50209</t>
  </si>
  <si>
    <t>维修（护）费</t>
  </si>
  <si>
    <t xml:space="preserve">  30213</t>
  </si>
  <si>
    <t xml:space="preserve">  50299</t>
  </si>
  <si>
    <t>其他商品和服务支出</t>
  </si>
  <si>
    <t xml:space="preserve">  30299</t>
  </si>
  <si>
    <t>对事业单位经常性补助</t>
  </si>
  <si>
    <t>小计</t>
  </si>
  <si>
    <t xml:space="preserve">  50501</t>
  </si>
  <si>
    <t xml:space="preserve">  30107</t>
  </si>
  <si>
    <t>绩效工资</t>
  </si>
  <si>
    <t xml:space="preserve">  50502</t>
  </si>
  <si>
    <t>对个人和家庭的补助</t>
  </si>
  <si>
    <t xml:space="preserve">  50901</t>
  </si>
  <si>
    <t>社会福利和救助</t>
  </si>
  <si>
    <t xml:space="preserve">  30305</t>
  </si>
  <si>
    <t>生活补助</t>
  </si>
  <si>
    <t xml:space="preserve">  50905</t>
  </si>
  <si>
    <t>离退休费</t>
  </si>
  <si>
    <t xml:space="preserve">  30301</t>
  </si>
  <si>
    <t>离休费</t>
  </si>
  <si>
    <t xml:space="preserve">  30302</t>
  </si>
  <si>
    <t>退休费</t>
  </si>
  <si>
    <t>表7</t>
  </si>
  <si>
    <t xml:space="preserve">盘州市XX 2025年一般公共预算“三公”经费支出情况表                   </t>
  </si>
  <si>
    <t>2024年初预算数</t>
  </si>
  <si>
    <t>2025年初预算数</t>
  </si>
  <si>
    <t>2025年与上年预算数相比增减变化比率(%)</t>
  </si>
  <si>
    <t>2025年与上年预算数相比增减变化原因</t>
  </si>
  <si>
    <t>2025年“三公”经费支出占公共财政预算支出的比重(%)</t>
  </si>
  <si>
    <t>落实“过紧日子”要求，工作经费预算压减18%。</t>
  </si>
  <si>
    <t xml:space="preserve"> 一、 因公出国（境）费</t>
  </si>
  <si>
    <t>与上年持平</t>
  </si>
  <si>
    <t>由财政统筹控制，本单位无该项经费</t>
  </si>
  <si>
    <t xml:space="preserve"> 二、公务接待费</t>
  </si>
  <si>
    <t xml:space="preserve"> 三、公务用车购置及运行维护费</t>
  </si>
  <si>
    <t>本年新增预算</t>
  </si>
  <si>
    <t xml:space="preserve">     1.公务用车运行维护费</t>
  </si>
  <si>
    <t xml:space="preserve">     2.公务用车购置费</t>
  </si>
  <si>
    <t>注：如果与去年相比无变化，则写与上年持平。</t>
  </si>
  <si>
    <t>表8</t>
  </si>
  <si>
    <t>盘州市自然资源局2025年机关运行经费（公用经费）支出明细表</t>
  </si>
  <si>
    <t>编码</t>
  </si>
  <si>
    <t>项目名称</t>
  </si>
  <si>
    <t>30201</t>
  </si>
  <si>
    <t>30206</t>
  </si>
  <si>
    <t>30207</t>
  </si>
  <si>
    <t>表9</t>
  </si>
  <si>
    <t>盘州市自然资源局2025年政府性基金预算支出情况表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</si>
</sst>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7">
    <font>
      <sz val="11"/>
      <color indexed="8"/>
      <name val="宋体"/>
      <charset val="1"/>
      <scheme val="minor"/>
    </font>
    <font>
      <b/>
      <sz val="11"/>
      <color indexed="8"/>
      <name val="宋体"/>
      <charset val="1"/>
      <scheme val="minor"/>
    </font>
    <font>
      <b/>
      <sz val="14"/>
      <name val="SimSun"/>
      <charset val="134"/>
    </font>
    <font>
      <sz val="9"/>
      <name val="SimSun"/>
      <charset val="134"/>
    </font>
    <font>
      <b/>
      <sz val="9"/>
      <name val="SimSun"/>
      <charset val="134"/>
    </font>
    <font>
      <sz val="8"/>
      <name val="SimSun"/>
      <charset val="134"/>
    </font>
    <font>
      <sz val="8"/>
      <color rgb="FFFF0000"/>
      <name val="SimSun"/>
      <charset val="134"/>
    </font>
    <font>
      <sz val="8"/>
      <color indexed="8"/>
      <name val="宋体"/>
      <charset val="1"/>
      <scheme val="minor"/>
    </font>
    <font>
      <sz val="9"/>
      <color rgb="FFFF0000"/>
      <name val="SimSun"/>
      <charset val="134"/>
    </font>
    <font>
      <sz val="12"/>
      <name val="宋体"/>
      <charset val="134"/>
    </font>
    <font>
      <sz val="10"/>
      <color indexed="8"/>
      <name val="Dialog"/>
      <charset val="0"/>
    </font>
    <font>
      <b/>
      <sz val="12"/>
      <color indexed="8"/>
      <name val="宋体"/>
      <charset val="134"/>
    </font>
    <font>
      <sz val="12"/>
      <color indexed="8"/>
      <name val="宋体"/>
      <charset val="134"/>
    </font>
    <font>
      <b/>
      <sz val="36"/>
      <color indexed="8"/>
      <name val="宋体"/>
      <charset val="134"/>
    </font>
    <font>
      <b/>
      <sz val="24"/>
      <color indexed="8"/>
      <name val="宋体"/>
      <charset val="134"/>
    </font>
    <font>
      <b/>
      <sz val="22"/>
      <color indexed="8"/>
      <name val="宋体"/>
      <charset val="134"/>
    </font>
    <font>
      <b/>
      <sz val="20"/>
      <color indexed="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7" fillId="0" borderId="0" applyFont="0" applyFill="0" applyBorder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2" fontId="17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3" borderId="13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4" borderId="16" applyNumberFormat="0" applyAlignment="0" applyProtection="0">
      <alignment vertical="center"/>
    </xf>
    <xf numFmtId="0" fontId="27" fillId="5" borderId="17" applyNumberFormat="0" applyAlignment="0" applyProtection="0">
      <alignment vertical="center"/>
    </xf>
    <xf numFmtId="0" fontId="28" fillId="5" borderId="16" applyNumberFormat="0" applyAlignment="0" applyProtection="0">
      <alignment vertical="center"/>
    </xf>
    <xf numFmtId="0" fontId="29" fillId="6" borderId="18" applyNumberFormat="0" applyAlignment="0" applyProtection="0">
      <alignment vertical="center"/>
    </xf>
    <xf numFmtId="0" fontId="30" fillId="0" borderId="19" applyNumberFormat="0" applyFill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</cellStyleXfs>
  <cellXfs count="88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" fontId="3" fillId="0" borderId="2" xfId="0" applyNumberFormat="1" applyFont="1" applyBorder="1" applyAlignment="1">
      <alignment horizontal="center" vertical="center" wrapText="1"/>
    </xf>
    <xf numFmtId="4" fontId="3" fillId="0" borderId="2" xfId="0" applyNumberFormat="1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0" fillId="0" borderId="3" xfId="0" applyFont="1" applyBorder="1">
      <alignment vertical="center"/>
    </xf>
    <xf numFmtId="0" fontId="3" fillId="0" borderId="3" xfId="0" applyFont="1" applyBorder="1" applyAlignment="1">
      <alignment vertical="center" wrapText="1"/>
    </xf>
    <xf numFmtId="4" fontId="3" fillId="0" borderId="3" xfId="0" applyNumberFormat="1" applyFont="1" applyBorder="1" applyAlignment="1">
      <alignment vertical="center" wrapText="1"/>
    </xf>
    <xf numFmtId="0" fontId="0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 wrapText="1"/>
    </xf>
    <xf numFmtId="4" fontId="3" fillId="0" borderId="1" xfId="0" applyNumberFormat="1" applyFont="1" applyBorder="1" applyAlignment="1">
      <alignment horizontal="right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4" fontId="3" fillId="2" borderId="1" xfId="0" applyNumberFormat="1" applyFont="1" applyFill="1" applyBorder="1" applyAlignment="1">
      <alignment horizontal="right" vertical="center" wrapText="1"/>
    </xf>
    <xf numFmtId="0" fontId="3" fillId="0" borderId="1" xfId="0" applyFont="1" applyBorder="1" applyAlignment="1">
      <alignment horizontal="left" vertical="center" wrapText="1"/>
    </xf>
    <xf numFmtId="4" fontId="3" fillId="0" borderId="1" xfId="0" applyNumberFormat="1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10" fontId="3" fillId="0" borderId="1" xfId="0" applyNumberFormat="1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vertical="center" wrapText="1"/>
    </xf>
    <xf numFmtId="4" fontId="3" fillId="0" borderId="7" xfId="0" applyNumberFormat="1" applyFont="1" applyFill="1" applyBorder="1" applyAlignment="1">
      <alignment vertical="center" wrapText="1"/>
    </xf>
    <xf numFmtId="4" fontId="3" fillId="0" borderId="8" xfId="0" applyNumberFormat="1" applyFont="1" applyFill="1" applyBorder="1" applyAlignment="1">
      <alignment horizontal="right" vertical="center" wrapText="1"/>
    </xf>
    <xf numFmtId="0" fontId="3" fillId="0" borderId="8" xfId="0" applyFont="1" applyFill="1" applyBorder="1" applyAlignment="1">
      <alignment vertical="center" wrapText="1"/>
    </xf>
    <xf numFmtId="4" fontId="3" fillId="0" borderId="3" xfId="0" applyNumberFormat="1" applyFont="1" applyFill="1" applyBorder="1" applyAlignment="1">
      <alignment horizontal="right" vertical="center" wrapText="1"/>
    </xf>
    <xf numFmtId="0" fontId="3" fillId="0" borderId="3" xfId="0" applyFont="1" applyFill="1" applyBorder="1" applyAlignment="1">
      <alignment vertical="center" wrapText="1"/>
    </xf>
    <xf numFmtId="0" fontId="3" fillId="0" borderId="9" xfId="0" applyFont="1" applyBorder="1" applyAlignment="1">
      <alignment horizontal="center" vertical="center" wrapText="1"/>
    </xf>
    <xf numFmtId="4" fontId="3" fillId="0" borderId="3" xfId="0" applyNumberFormat="1" applyFont="1" applyFill="1" applyBorder="1" applyAlignment="1">
      <alignment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vertical="center" wrapText="1"/>
    </xf>
    <xf numFmtId="0" fontId="3" fillId="0" borderId="2" xfId="0" applyFont="1" applyFill="1" applyBorder="1" applyAlignment="1">
      <alignment vertical="center" wrapText="1"/>
    </xf>
    <xf numFmtId="0" fontId="3" fillId="0" borderId="11" xfId="0" applyFont="1" applyFill="1" applyBorder="1" applyAlignment="1">
      <alignment vertical="center" wrapText="1"/>
    </xf>
    <xf numFmtId="0" fontId="0" fillId="0" borderId="7" xfId="0" applyFont="1" applyBorder="1">
      <alignment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/>
    </xf>
    <xf numFmtId="4" fontId="5" fillId="0" borderId="1" xfId="0" applyNumberFormat="1" applyFont="1" applyFill="1" applyBorder="1" applyAlignment="1">
      <alignment horizontal="right" vertical="center" wrapText="1"/>
    </xf>
    <xf numFmtId="4" fontId="5" fillId="0" borderId="1" xfId="0" applyNumberFormat="1" applyFont="1" applyFill="1" applyBorder="1" applyAlignment="1">
      <alignment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3" fillId="0" borderId="2" xfId="0" applyFont="1" applyBorder="1" applyAlignment="1">
      <alignment horizontal="left" vertical="center" wrapText="1"/>
    </xf>
    <xf numFmtId="4" fontId="5" fillId="0" borderId="2" xfId="0" applyNumberFormat="1" applyFont="1" applyFill="1" applyBorder="1" applyAlignment="1">
      <alignment horizontal="right" vertical="center" wrapText="1"/>
    </xf>
    <xf numFmtId="4" fontId="5" fillId="0" borderId="2" xfId="0" applyNumberFormat="1" applyFont="1" applyBorder="1" applyAlignment="1">
      <alignment horizontal="right" vertical="center" wrapText="1"/>
    </xf>
    <xf numFmtId="4" fontId="5" fillId="0" borderId="3" xfId="0" applyNumberFormat="1" applyFont="1" applyFill="1" applyBorder="1" applyAlignment="1">
      <alignment horizontal="right" vertical="center" wrapText="1"/>
    </xf>
    <xf numFmtId="4" fontId="5" fillId="0" borderId="3" xfId="0" applyNumberFormat="1" applyFont="1" applyBorder="1" applyAlignment="1">
      <alignment horizontal="right" vertical="center" wrapText="1"/>
    </xf>
    <xf numFmtId="0" fontId="3" fillId="0" borderId="3" xfId="0" applyFont="1" applyFill="1" applyBorder="1" applyAlignment="1">
      <alignment horizontal="left" vertical="center" wrapText="1"/>
    </xf>
    <xf numFmtId="4" fontId="5" fillId="0" borderId="3" xfId="0" applyNumberFormat="1" applyFont="1" applyFill="1" applyBorder="1" applyAlignment="1">
      <alignment vertical="center" wrapText="1"/>
    </xf>
    <xf numFmtId="4" fontId="6" fillId="0" borderId="2" xfId="0" applyNumberFormat="1" applyFont="1" applyFill="1" applyBorder="1" applyAlignment="1">
      <alignment vertical="center" wrapText="1"/>
    </xf>
    <xf numFmtId="4" fontId="5" fillId="0" borderId="2" xfId="0" applyNumberFormat="1" applyFont="1" applyFill="1" applyBorder="1" applyAlignment="1">
      <alignment vertical="center" wrapText="1"/>
    </xf>
    <xf numFmtId="4" fontId="5" fillId="0" borderId="7" xfId="0" applyNumberFormat="1" applyFont="1" applyFill="1" applyBorder="1" applyAlignment="1">
      <alignment vertical="center" wrapText="1"/>
    </xf>
    <xf numFmtId="4" fontId="6" fillId="0" borderId="7" xfId="0" applyNumberFormat="1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vertical="center" wrapText="1"/>
    </xf>
    <xf numFmtId="0" fontId="7" fillId="0" borderId="3" xfId="0" applyFont="1" applyBorder="1">
      <alignment vertical="center"/>
    </xf>
    <xf numFmtId="0" fontId="7" fillId="0" borderId="7" xfId="0" applyFont="1" applyBorder="1">
      <alignment vertical="center"/>
    </xf>
    <xf numFmtId="4" fontId="3" fillId="0" borderId="3" xfId="0" applyNumberFormat="1" applyFont="1" applyBorder="1" applyAlignment="1">
      <alignment horizontal="right" vertical="center" wrapText="1"/>
    </xf>
    <xf numFmtId="4" fontId="3" fillId="0" borderId="2" xfId="0" applyNumberFormat="1" applyFont="1" applyBorder="1" applyAlignment="1">
      <alignment horizontal="right" vertical="center" wrapText="1"/>
    </xf>
    <xf numFmtId="4" fontId="3" fillId="0" borderId="2" xfId="0" applyNumberFormat="1" applyFont="1" applyFill="1" applyBorder="1" applyAlignment="1">
      <alignment horizontal="right" vertical="center" wrapText="1"/>
    </xf>
    <xf numFmtId="0" fontId="0" fillId="0" borderId="8" xfId="0" applyFont="1" applyBorder="1">
      <alignment vertical="center"/>
    </xf>
    <xf numFmtId="4" fontId="8" fillId="0" borderId="1" xfId="0" applyNumberFormat="1" applyFont="1" applyBorder="1" applyAlignment="1">
      <alignment horizontal="right" vertical="center" wrapText="1"/>
    </xf>
    <xf numFmtId="0" fontId="9" fillId="0" borderId="0" xfId="0" applyFont="1" applyFill="1" applyBorder="1" applyAlignment="1"/>
    <xf numFmtId="0" fontId="10" fillId="0" borderId="0" xfId="0" applyFont="1" applyFill="1" applyBorder="1" applyAlignment="1">
      <alignment horizontal="right"/>
    </xf>
    <xf numFmtId="49" fontId="11" fillId="0" borderId="0" xfId="0" applyNumberFormat="1" applyFont="1" applyFill="1" applyBorder="1" applyAlignment="1">
      <alignment horizontal="left" vertical="center"/>
    </xf>
    <xf numFmtId="0" fontId="12" fillId="0" borderId="0" xfId="0" applyFont="1" applyFill="1" applyBorder="1" applyAlignment="1">
      <alignment horizontal="left" vertical="center"/>
    </xf>
    <xf numFmtId="49" fontId="13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left"/>
    </xf>
    <xf numFmtId="49" fontId="14" fillId="0" borderId="0" xfId="0" applyNumberFormat="1" applyFont="1" applyFill="1" applyBorder="1" applyAlignment="1">
      <alignment horizontal="center" vertical="center"/>
    </xf>
    <xf numFmtId="49" fontId="15" fillId="0" borderId="0" xfId="0" applyNumberFormat="1" applyFont="1" applyFill="1" applyBorder="1" applyAlignment="1">
      <alignment horizontal="center" vertical="top"/>
    </xf>
    <xf numFmtId="0" fontId="16" fillId="0" borderId="0" xfId="0" applyFont="1" applyFill="1" applyBorder="1" applyAlignment="1">
      <alignment horizontal="left" vertical="center"/>
    </xf>
    <xf numFmtId="49" fontId="16" fillId="0" borderId="0" xfId="0" applyNumberFormat="1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righ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tyles" Target="styles.xml"/><Relationship Id="rId12" Type="http://schemas.openxmlformats.org/officeDocument/2006/relationships/sharedStrings" Target="sharedString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8"/>
  <sheetViews>
    <sheetView workbookViewId="0">
      <selection activeCell="B7" sqref="B7"/>
    </sheetView>
  </sheetViews>
  <sheetFormatPr defaultColWidth="9" defaultRowHeight="14.25" outlineLevelRow="7" outlineLevelCol="3"/>
  <cols>
    <col min="1" max="1" width="5" style="77" customWidth="1"/>
    <col min="2" max="2" width="112.875" style="77" customWidth="1"/>
    <col min="3" max="3" width="5.1" style="77" customWidth="1"/>
    <col min="4" max="16384" width="9" style="77"/>
  </cols>
  <sheetData>
    <row r="1" s="77" customFormat="1" ht="17" customHeight="1" spans="1:4">
      <c r="A1" s="78"/>
      <c r="B1" s="79" t="s">
        <v>0</v>
      </c>
      <c r="C1" s="80"/>
      <c r="D1" s="77" t="s">
        <v>1</v>
      </c>
    </row>
    <row r="2" s="77" customFormat="1" ht="72.75" customHeight="1" spans="1:3">
      <c r="A2" s="80"/>
      <c r="B2" s="81" t="s">
        <v>2</v>
      </c>
      <c r="C2" s="80"/>
    </row>
    <row r="3" s="77" customFormat="1" ht="51" customHeight="1" spans="1:3">
      <c r="A3" s="80"/>
      <c r="B3" s="82"/>
      <c r="C3" s="80"/>
    </row>
    <row r="4" s="77" customFormat="1" ht="94.5" customHeight="1" spans="1:3">
      <c r="A4" s="80"/>
      <c r="B4" s="83" t="s">
        <v>3</v>
      </c>
      <c r="C4" s="80"/>
    </row>
    <row r="5" s="77" customFormat="1" ht="81.75" customHeight="1" spans="1:3">
      <c r="A5" s="80"/>
      <c r="B5" s="84" t="s">
        <v>4</v>
      </c>
      <c r="C5" s="80"/>
    </row>
    <row r="6" s="77" customFormat="1" ht="52.05" customHeight="1" spans="1:3">
      <c r="A6" s="80"/>
      <c r="B6" s="85"/>
      <c r="C6" s="80"/>
    </row>
    <row r="7" s="77" customFormat="1" ht="52.05" customHeight="1" spans="1:3">
      <c r="A7" s="80"/>
      <c r="B7" s="86" t="s">
        <v>5</v>
      </c>
      <c r="C7" s="80"/>
    </row>
    <row r="8" s="77" customFormat="1" ht="35.4" customHeight="1" spans="1:3">
      <c r="A8" s="80"/>
      <c r="B8" s="87"/>
      <c r="C8" s="80"/>
    </row>
  </sheetData>
  <pageMargins left="0.75" right="0.75" top="1" bottom="1" header="0.5" footer="0.5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0"/>
  <sheetViews>
    <sheetView workbookViewId="0">
      <selection activeCell="H7" sqref="H7"/>
    </sheetView>
  </sheetViews>
  <sheetFormatPr defaultColWidth="10" defaultRowHeight="13.5" outlineLevelCol="7"/>
  <cols>
    <col min="1" max="3" width="7.69166666666667" customWidth="1"/>
    <col min="4" max="4" width="30.775" customWidth="1"/>
    <col min="5" max="7" width="17.95" customWidth="1"/>
    <col min="8" max="8" width="15.3833333333333" customWidth="1"/>
    <col min="9" max="9" width="9.76666666666667" customWidth="1"/>
  </cols>
  <sheetData>
    <row r="1" customFormat="1" spans="1:1">
      <c r="A1" t="s">
        <v>334</v>
      </c>
    </row>
    <row r="2" customFormat="1" ht="22.75" customHeight="1" spans="1:8">
      <c r="A2" s="2" t="s">
        <v>335</v>
      </c>
      <c r="B2" s="2"/>
      <c r="C2" s="2"/>
      <c r="D2" s="2"/>
      <c r="E2" s="2"/>
      <c r="F2" s="2"/>
      <c r="G2" s="2"/>
      <c r="H2" s="2"/>
    </row>
    <row r="3" customFormat="1" ht="15.65" customHeight="1" spans="8:8">
      <c r="H3" s="3" t="s">
        <v>9</v>
      </c>
    </row>
    <row r="4" s="1" customFormat="1" ht="30.15" customHeight="1" spans="1:8">
      <c r="A4" s="4" t="s">
        <v>60</v>
      </c>
      <c r="B4" s="4"/>
      <c r="C4" s="4"/>
      <c r="D4" s="4" t="s">
        <v>61</v>
      </c>
      <c r="E4" s="4" t="s">
        <v>170</v>
      </c>
      <c r="F4" s="4" t="s">
        <v>170</v>
      </c>
      <c r="G4" s="4"/>
      <c r="H4" s="4" t="s">
        <v>68</v>
      </c>
    </row>
    <row r="5" s="1" customFormat="1" ht="14.3" customHeight="1" spans="1:8">
      <c r="A5" s="4"/>
      <c r="B5" s="4"/>
      <c r="C5" s="4"/>
      <c r="D5" s="4"/>
      <c r="E5" s="4" t="s">
        <v>62</v>
      </c>
      <c r="F5" s="4" t="s">
        <v>169</v>
      </c>
      <c r="G5" s="4" t="s">
        <v>170</v>
      </c>
      <c r="H5" s="4"/>
    </row>
    <row r="6" customFormat="1" ht="24" customHeight="1" spans="1:8">
      <c r="A6" s="5" t="s">
        <v>69</v>
      </c>
      <c r="B6" s="5" t="s">
        <v>70</v>
      </c>
      <c r="C6" s="6" t="s">
        <v>71</v>
      </c>
      <c r="D6" s="5" t="s">
        <v>62</v>
      </c>
      <c r="E6" s="7">
        <f>E7</f>
        <v>186126.99</v>
      </c>
      <c r="F6" s="7">
        <v>0</v>
      </c>
      <c r="G6" s="7">
        <f>G7</f>
        <v>186126.99</v>
      </c>
      <c r="H6" s="8" t="s">
        <v>1</v>
      </c>
    </row>
    <row r="7" spans="1:8">
      <c r="A7" s="9">
        <v>212</v>
      </c>
      <c r="B7" s="9"/>
      <c r="C7" s="9"/>
      <c r="D7" s="10" t="s">
        <v>92</v>
      </c>
      <c r="E7" s="11">
        <f>E8</f>
        <v>186126.99</v>
      </c>
      <c r="F7" s="11">
        <v>0</v>
      </c>
      <c r="G7" s="11">
        <f>G8</f>
        <v>186126.99</v>
      </c>
      <c r="H7" s="10"/>
    </row>
    <row r="8" spans="1:8">
      <c r="A8" s="12"/>
      <c r="B8" s="13" t="s">
        <v>95</v>
      </c>
      <c r="C8" s="13"/>
      <c r="D8" s="10" t="s">
        <v>96</v>
      </c>
      <c r="E8" s="14">
        <f>F8+G8</f>
        <v>186126.99</v>
      </c>
      <c r="F8" s="9"/>
      <c r="G8" s="14">
        <f>G9+G10</f>
        <v>186126.99</v>
      </c>
      <c r="H8" s="9"/>
    </row>
    <row r="9" spans="1:8">
      <c r="A9" s="12"/>
      <c r="B9" s="15"/>
      <c r="C9" s="13" t="s">
        <v>97</v>
      </c>
      <c r="D9" s="10" t="s">
        <v>98</v>
      </c>
      <c r="E9" s="14">
        <f>F9+G9</f>
        <v>36126.99</v>
      </c>
      <c r="F9" s="9"/>
      <c r="G9" s="14">
        <v>36126.99</v>
      </c>
      <c r="H9" s="9"/>
    </row>
    <row r="10" spans="1:8">
      <c r="A10" s="12"/>
      <c r="B10" s="15"/>
      <c r="C10" s="13" t="s">
        <v>99</v>
      </c>
      <c r="D10" s="10" t="s">
        <v>100</v>
      </c>
      <c r="E10" s="14">
        <f>F10+G10</f>
        <v>150000</v>
      </c>
      <c r="F10" s="9"/>
      <c r="G10" s="14">
        <v>150000</v>
      </c>
      <c r="H10" s="9"/>
    </row>
  </sheetData>
  <mergeCells count="7">
    <mergeCell ref="A2:H2"/>
    <mergeCell ref="F4:G4"/>
    <mergeCell ref="A8:A10"/>
    <mergeCell ref="B9:B10"/>
    <mergeCell ref="D4:D5"/>
    <mergeCell ref="H4:H5"/>
    <mergeCell ref="A4:C5"/>
  </mergeCells>
  <printOptions horizontalCentered="1"/>
  <pageMargins left="0.751388888888889" right="0.751388888888889" top="1" bottom="1" header="0.5" footer="0.5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42"/>
  <sheetViews>
    <sheetView topLeftCell="A15" workbookViewId="0">
      <selection activeCell="B9" sqref="B9"/>
    </sheetView>
  </sheetViews>
  <sheetFormatPr defaultColWidth="10" defaultRowHeight="13.5" outlineLevelCol="3"/>
  <cols>
    <col min="1" max="1" width="43.6" customWidth="1"/>
    <col min="2" max="2" width="17.95" customWidth="1"/>
    <col min="3" max="3" width="43.6" customWidth="1"/>
    <col min="4" max="4" width="17.95" customWidth="1"/>
  </cols>
  <sheetData>
    <row r="1" customFormat="1" ht="14.3" customHeight="1" spans="1:4">
      <c r="A1" s="27" t="s">
        <v>6</v>
      </c>
      <c r="B1" s="27"/>
      <c r="C1" s="27"/>
      <c r="D1" s="27"/>
    </row>
    <row r="2" customFormat="1" ht="22.75" customHeight="1" spans="1:4">
      <c r="A2" s="16" t="s">
        <v>7</v>
      </c>
      <c r="B2" s="16"/>
      <c r="C2" s="16"/>
      <c r="D2" s="16"/>
    </row>
    <row r="3" customFormat="1" ht="15.65" customHeight="1" spans="1:4">
      <c r="A3" s="27" t="s">
        <v>8</v>
      </c>
      <c r="B3" s="27"/>
      <c r="C3" s="27"/>
      <c r="D3" s="3" t="s">
        <v>9</v>
      </c>
    </row>
    <row r="4" customFormat="1" ht="17.05" customHeight="1" spans="1:4">
      <c r="A4" s="4" t="s">
        <v>10</v>
      </c>
      <c r="B4" s="4"/>
      <c r="C4" s="4" t="s">
        <v>11</v>
      </c>
      <c r="D4" s="4"/>
    </row>
    <row r="5" customFormat="1" ht="17.05" customHeight="1" spans="1:4">
      <c r="A5" s="4" t="s">
        <v>12</v>
      </c>
      <c r="B5" s="4" t="s">
        <v>13</v>
      </c>
      <c r="C5" s="4" t="s">
        <v>12</v>
      </c>
      <c r="D5" s="4" t="s">
        <v>13</v>
      </c>
    </row>
    <row r="6" customFormat="1" ht="17.05" customHeight="1" spans="1:4">
      <c r="A6" s="18" t="s">
        <v>14</v>
      </c>
      <c r="B6" s="14">
        <v>15570.33</v>
      </c>
      <c r="C6" s="18" t="s">
        <v>15</v>
      </c>
      <c r="D6" s="76"/>
    </row>
    <row r="7" customFormat="1" ht="17.05" customHeight="1" spans="1:4">
      <c r="A7" s="18" t="s">
        <v>16</v>
      </c>
      <c r="B7" s="14">
        <v>186126.99</v>
      </c>
      <c r="C7" s="18" t="s">
        <v>17</v>
      </c>
      <c r="D7" s="14"/>
    </row>
    <row r="8" customFormat="1" ht="17.05" customHeight="1" spans="1:4">
      <c r="A8" s="18" t="s">
        <v>18</v>
      </c>
      <c r="B8" s="14"/>
      <c r="C8" s="18" t="s">
        <v>19</v>
      </c>
      <c r="D8" s="14"/>
    </row>
    <row r="9" customFormat="1" ht="17.05" customHeight="1" spans="1:4">
      <c r="A9" s="18" t="s">
        <v>20</v>
      </c>
      <c r="B9" s="14"/>
      <c r="C9" s="18" t="s">
        <v>21</v>
      </c>
      <c r="D9" s="14"/>
    </row>
    <row r="10" customFormat="1" ht="17.05" customHeight="1" spans="1:4">
      <c r="A10" s="18" t="s">
        <v>22</v>
      </c>
      <c r="B10" s="14"/>
      <c r="C10" s="18" t="s">
        <v>23</v>
      </c>
      <c r="D10" s="14"/>
    </row>
    <row r="11" customFormat="1" ht="17.05" customHeight="1" spans="1:4">
      <c r="A11" s="18" t="s">
        <v>24</v>
      </c>
      <c r="B11" s="18"/>
      <c r="C11" s="18" t="s">
        <v>25</v>
      </c>
      <c r="D11" s="14"/>
    </row>
    <row r="12" customFormat="1" ht="17.05" customHeight="1" spans="1:4">
      <c r="A12" s="18" t="s">
        <v>26</v>
      </c>
      <c r="B12" s="18"/>
      <c r="C12" s="18" t="s">
        <v>27</v>
      </c>
      <c r="D12" s="14"/>
    </row>
    <row r="13" customFormat="1" ht="17.05" customHeight="1" spans="1:4">
      <c r="A13" s="18" t="s">
        <v>28</v>
      </c>
      <c r="B13" s="18"/>
      <c r="C13" s="18" t="s">
        <v>29</v>
      </c>
      <c r="D13" s="14">
        <v>348.71</v>
      </c>
    </row>
    <row r="14" customFormat="1" ht="17.05" customHeight="1" spans="1:4">
      <c r="A14" s="18" t="s">
        <v>30</v>
      </c>
      <c r="B14" s="18"/>
      <c r="C14" s="18" t="s">
        <v>31</v>
      </c>
      <c r="D14" s="14">
        <v>252.12</v>
      </c>
    </row>
    <row r="15" customFormat="1" ht="17.05" customHeight="1" spans="1:4">
      <c r="A15" s="18"/>
      <c r="B15" s="18"/>
      <c r="C15" s="18" t="s">
        <v>32</v>
      </c>
      <c r="D15" s="14">
        <v>570.16</v>
      </c>
    </row>
    <row r="16" customFormat="1" ht="17.05" customHeight="1" spans="1:4">
      <c r="A16" s="18"/>
      <c r="B16" s="18"/>
      <c r="C16" s="18" t="s">
        <v>33</v>
      </c>
      <c r="D16" s="14">
        <v>186692.19</v>
      </c>
    </row>
    <row r="17" customFormat="1" ht="17.05" customHeight="1" spans="1:4">
      <c r="A17" s="18"/>
      <c r="B17" s="18"/>
      <c r="C17" s="18" t="s">
        <v>34</v>
      </c>
      <c r="D17" s="14">
        <v>8287</v>
      </c>
    </row>
    <row r="18" customFormat="1" ht="17.05" customHeight="1" spans="1:4">
      <c r="A18" s="18"/>
      <c r="B18" s="18"/>
      <c r="C18" s="18" t="s">
        <v>35</v>
      </c>
      <c r="D18" s="14">
        <v>0</v>
      </c>
    </row>
    <row r="19" customFormat="1" ht="17.05" customHeight="1" spans="1:4">
      <c r="A19" s="18"/>
      <c r="B19" s="18"/>
      <c r="C19" s="18" t="s">
        <v>36</v>
      </c>
      <c r="D19" s="14">
        <v>0.01</v>
      </c>
    </row>
    <row r="20" customFormat="1" ht="17.05" customHeight="1" spans="1:4">
      <c r="A20" s="18"/>
      <c r="B20" s="18"/>
      <c r="C20" s="18" t="s">
        <v>37</v>
      </c>
      <c r="D20" s="14">
        <v>0</v>
      </c>
    </row>
    <row r="21" customFormat="1" ht="17.05" customHeight="1" spans="1:4">
      <c r="A21" s="18"/>
      <c r="B21" s="18"/>
      <c r="C21" s="18" t="s">
        <v>38</v>
      </c>
      <c r="D21" s="14">
        <v>0</v>
      </c>
    </row>
    <row r="22" customFormat="1" ht="17.05" customHeight="1" spans="1:4">
      <c r="A22" s="18"/>
      <c r="B22" s="18"/>
      <c r="C22" s="18" t="s">
        <v>39</v>
      </c>
      <c r="D22" s="14">
        <v>0</v>
      </c>
    </row>
    <row r="23" customFormat="1" ht="17.05" customHeight="1" spans="1:4">
      <c r="A23" s="18"/>
      <c r="B23" s="18"/>
      <c r="C23" s="18" t="s">
        <v>40</v>
      </c>
      <c r="D23" s="14">
        <v>11788.42</v>
      </c>
    </row>
    <row r="24" customFormat="1" ht="17.05" customHeight="1" spans="1:4">
      <c r="A24" s="18"/>
      <c r="B24" s="18"/>
      <c r="C24" s="18" t="s">
        <v>41</v>
      </c>
      <c r="D24" s="14">
        <v>714.14</v>
      </c>
    </row>
    <row r="25" customFormat="1" ht="17.05" customHeight="1" spans="1:4">
      <c r="A25" s="18"/>
      <c r="B25" s="18"/>
      <c r="C25" s="18" t="s">
        <v>42</v>
      </c>
      <c r="D25" s="14">
        <v>0</v>
      </c>
    </row>
    <row r="26" customFormat="1" ht="17.05" customHeight="1" spans="1:4">
      <c r="A26" s="18"/>
      <c r="B26" s="18"/>
      <c r="C26" s="18" t="s">
        <v>43</v>
      </c>
      <c r="D26" s="14">
        <v>0</v>
      </c>
    </row>
    <row r="27" customFormat="1" ht="17.05" customHeight="1" spans="1:4">
      <c r="A27" s="18"/>
      <c r="B27" s="18"/>
      <c r="C27" s="18" t="s">
        <v>44</v>
      </c>
      <c r="D27" s="14">
        <v>565.19</v>
      </c>
    </row>
    <row r="28" customFormat="1" ht="17.05" customHeight="1" spans="1:4">
      <c r="A28" s="18"/>
      <c r="B28" s="18"/>
      <c r="C28" s="18" t="s">
        <v>45</v>
      </c>
      <c r="D28" s="14"/>
    </row>
    <row r="29" customFormat="1" ht="17.05" customHeight="1" spans="1:4">
      <c r="A29" s="18"/>
      <c r="B29" s="18"/>
      <c r="C29" s="18" t="s">
        <v>46</v>
      </c>
      <c r="D29" s="14"/>
    </row>
    <row r="30" customFormat="1" ht="17.05" customHeight="1" spans="1:4">
      <c r="A30" s="18"/>
      <c r="B30" s="18"/>
      <c r="C30" s="18" t="s">
        <v>47</v>
      </c>
      <c r="D30" s="14"/>
    </row>
    <row r="31" customFormat="1" ht="17.05" customHeight="1" spans="1:4">
      <c r="A31" s="18"/>
      <c r="B31" s="18"/>
      <c r="C31" s="18" t="s">
        <v>48</v>
      </c>
      <c r="D31" s="14"/>
    </row>
    <row r="32" customFormat="1" ht="17.05" customHeight="1" spans="1:4">
      <c r="A32" s="18"/>
      <c r="B32" s="18"/>
      <c r="C32" s="18" t="s">
        <v>49</v>
      </c>
      <c r="D32" s="14"/>
    </row>
    <row r="33" customFormat="1" ht="17.05" customHeight="1" spans="1:4">
      <c r="A33" s="18"/>
      <c r="B33" s="18"/>
      <c r="C33" s="18" t="s">
        <v>50</v>
      </c>
      <c r="D33" s="14"/>
    </row>
    <row r="34" customFormat="1" ht="17.05" customHeight="1" spans="1:4">
      <c r="A34" s="18"/>
      <c r="B34" s="18"/>
      <c r="C34" s="18"/>
      <c r="D34" s="14"/>
    </row>
    <row r="35" customFormat="1" ht="17.05" customHeight="1" spans="1:4">
      <c r="A35" s="17" t="s">
        <v>51</v>
      </c>
      <c r="B35" s="21">
        <f>SUM(B6:B10)</f>
        <v>201697.32</v>
      </c>
      <c r="C35" s="17" t="s">
        <v>52</v>
      </c>
      <c r="D35" s="21">
        <f>SUM(D6:D33)</f>
        <v>209217.94</v>
      </c>
    </row>
    <row r="36" customFormat="1" ht="17.05" customHeight="1" spans="1:4">
      <c r="A36" s="18" t="s">
        <v>53</v>
      </c>
      <c r="B36" s="21">
        <v>7520.62</v>
      </c>
      <c r="C36" s="18" t="s">
        <v>54</v>
      </c>
      <c r="D36" s="21">
        <v>0</v>
      </c>
    </row>
    <row r="37" customFormat="1" ht="17.05" customHeight="1" spans="1:4">
      <c r="A37" s="18"/>
      <c r="B37" s="18"/>
      <c r="C37" s="18"/>
      <c r="D37" s="21"/>
    </row>
    <row r="38" customFormat="1" ht="17.05" customHeight="1" spans="1:4">
      <c r="A38" s="17" t="s">
        <v>55</v>
      </c>
      <c r="B38" s="21">
        <f>B6+B7+B8+B9+B10+B36</f>
        <v>209217.94</v>
      </c>
      <c r="C38" s="17" t="s">
        <v>56</v>
      </c>
      <c r="D38" s="21">
        <f>SUM(D6:D33)</f>
        <v>209217.94</v>
      </c>
    </row>
    <row r="39" customFormat="1" ht="14.3" customHeight="1" spans="1:4">
      <c r="A39" s="18" t="s">
        <v>57</v>
      </c>
      <c r="B39" s="18"/>
      <c r="C39" s="18"/>
      <c r="D39" s="18"/>
    </row>
    <row r="42" spans="4:4">
      <c r="D42">
        <f>B38-D38</f>
        <v>0</v>
      </c>
    </row>
  </sheetData>
  <mergeCells count="5">
    <mergeCell ref="A1:D1"/>
    <mergeCell ref="A2:D2"/>
    <mergeCell ref="A3:C3"/>
    <mergeCell ref="A4:B4"/>
    <mergeCell ref="C4:D4"/>
  </mergeCells>
  <printOptions horizontalCentered="1"/>
  <pageMargins left="0.751388888888889" right="0.751388888888889" top="0.271527777777778" bottom="0.271527777777778" header="0" footer="0"/>
  <pageSetup paperSize="9" scale="78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62"/>
  <sheetViews>
    <sheetView topLeftCell="A3" workbookViewId="0">
      <selection activeCell="G49" sqref="G49"/>
    </sheetView>
  </sheetViews>
  <sheetFormatPr defaultColWidth="10" defaultRowHeight="13.5"/>
  <cols>
    <col min="1" max="3" width="7.69166666666667" customWidth="1"/>
    <col min="4" max="4" width="30.775" customWidth="1"/>
    <col min="5" max="11" width="17.95" customWidth="1"/>
    <col min="12" max="12" width="12.8166666666667" customWidth="1"/>
    <col min="13" max="13" width="9.76666666666667" customWidth="1"/>
  </cols>
  <sheetData>
    <row r="1" spans="1:1">
      <c r="A1" t="s">
        <v>58</v>
      </c>
    </row>
    <row r="2" customFormat="1" ht="22.75" customHeight="1" spans="1:12">
      <c r="A2" s="16" t="s">
        <v>59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</row>
    <row r="3" customFormat="1" ht="15.65" customHeight="1" spans="12:12">
      <c r="L3" s="3" t="s">
        <v>9</v>
      </c>
    </row>
    <row r="4" s="1" customFormat="1" ht="22.6" customHeight="1" spans="1:12">
      <c r="A4" s="28" t="s">
        <v>60</v>
      </c>
      <c r="B4" s="28"/>
      <c r="C4" s="28"/>
      <c r="D4" s="28" t="s">
        <v>61</v>
      </c>
      <c r="E4" s="28" t="s">
        <v>62</v>
      </c>
      <c r="F4" s="28" t="s">
        <v>53</v>
      </c>
      <c r="G4" s="28" t="s">
        <v>63</v>
      </c>
      <c r="H4" s="28" t="s">
        <v>64</v>
      </c>
      <c r="I4" s="28" t="s">
        <v>65</v>
      </c>
      <c r="J4" s="32" t="s">
        <v>66</v>
      </c>
      <c r="K4" s="28" t="s">
        <v>67</v>
      </c>
      <c r="L4" s="28" t="s">
        <v>68</v>
      </c>
    </row>
    <row r="5" s="1" customFormat="1" ht="22.6" customHeight="1" spans="1:12">
      <c r="A5" s="28" t="s">
        <v>69</v>
      </c>
      <c r="B5" s="28" t="s">
        <v>70</v>
      </c>
      <c r="C5" s="28" t="s">
        <v>71</v>
      </c>
      <c r="D5" s="28"/>
      <c r="E5" s="28"/>
      <c r="F5" s="28"/>
      <c r="G5" s="28"/>
      <c r="H5" s="28"/>
      <c r="I5" s="28"/>
      <c r="J5" s="33"/>
      <c r="K5" s="28"/>
      <c r="L5" s="28"/>
    </row>
    <row r="6" customFormat="1" ht="14.3" customHeight="1" spans="1:12">
      <c r="A6" s="35"/>
      <c r="B6" s="35"/>
      <c r="C6" s="35"/>
      <c r="D6" s="30" t="s">
        <v>62</v>
      </c>
      <c r="E6" s="14">
        <f>F6+G6+H6+I6+J6+K6</f>
        <v>209217.94</v>
      </c>
      <c r="F6" s="34">
        <f t="shared" ref="F6:K6" si="0">F7+F10+F14+F19+F25+F45+F55+F59+F42</f>
        <v>7520.62</v>
      </c>
      <c r="G6" s="34">
        <f t="shared" si="0"/>
        <v>15570.33</v>
      </c>
      <c r="H6" s="34">
        <f t="shared" si="0"/>
        <v>0</v>
      </c>
      <c r="I6" s="34">
        <f t="shared" si="0"/>
        <v>186126.99</v>
      </c>
      <c r="J6" s="34">
        <f t="shared" si="0"/>
        <v>0</v>
      </c>
      <c r="K6" s="34">
        <f t="shared" si="0"/>
        <v>0</v>
      </c>
      <c r="L6" s="35"/>
    </row>
    <row r="7" spans="1:12">
      <c r="A7" s="20" t="s">
        <v>72</v>
      </c>
      <c r="B7" s="20"/>
      <c r="C7" s="20"/>
      <c r="D7" s="18" t="s">
        <v>73</v>
      </c>
      <c r="E7" s="14">
        <f>F7+G7+H7+I7+J7+K7</f>
        <v>348.71</v>
      </c>
      <c r="F7" s="14">
        <f t="shared" ref="F7:K7" si="1">F8</f>
        <v>0</v>
      </c>
      <c r="G7" s="14">
        <f t="shared" si="1"/>
        <v>348.71</v>
      </c>
      <c r="H7" s="14">
        <f t="shared" si="1"/>
        <v>0</v>
      </c>
      <c r="I7" s="14">
        <f t="shared" si="1"/>
        <v>0</v>
      </c>
      <c r="J7" s="14">
        <f t="shared" si="1"/>
        <v>0</v>
      </c>
      <c r="K7" s="14">
        <f t="shared" si="1"/>
        <v>0</v>
      </c>
      <c r="L7" s="9"/>
    </row>
    <row r="8" spans="1:12">
      <c r="A8" s="20"/>
      <c r="B8" s="20" t="s">
        <v>74</v>
      </c>
      <c r="C8" s="20"/>
      <c r="D8" s="18" t="s">
        <v>75</v>
      </c>
      <c r="E8" s="14">
        <f t="shared" ref="E8:E44" si="2">F8+G8+H8+I8+J8+K8</f>
        <v>348.71</v>
      </c>
      <c r="F8" s="14">
        <f t="shared" ref="F8:K8" si="3">F9</f>
        <v>0</v>
      </c>
      <c r="G8" s="14">
        <f t="shared" si="3"/>
        <v>348.71</v>
      </c>
      <c r="H8" s="14">
        <f t="shared" si="3"/>
        <v>0</v>
      </c>
      <c r="I8" s="14">
        <f t="shared" si="3"/>
        <v>0</v>
      </c>
      <c r="J8" s="14">
        <f t="shared" si="3"/>
        <v>0</v>
      </c>
      <c r="K8" s="14">
        <f t="shared" si="3"/>
        <v>0</v>
      </c>
      <c r="L8" s="9"/>
    </row>
    <row r="9" spans="1:12">
      <c r="A9" s="20"/>
      <c r="B9" s="20"/>
      <c r="C9" s="20" t="s">
        <v>76</v>
      </c>
      <c r="D9" s="18" t="s">
        <v>77</v>
      </c>
      <c r="E9" s="14">
        <f t="shared" si="2"/>
        <v>348.71</v>
      </c>
      <c r="F9" s="14">
        <v>0</v>
      </c>
      <c r="G9" s="14">
        <v>348.71</v>
      </c>
      <c r="H9" s="14">
        <v>0</v>
      </c>
      <c r="I9" s="14">
        <v>0</v>
      </c>
      <c r="J9" s="34"/>
      <c r="K9" s="34"/>
      <c r="L9" s="9"/>
    </row>
    <row r="10" spans="1:12">
      <c r="A10" s="20" t="s">
        <v>78</v>
      </c>
      <c r="B10" s="20"/>
      <c r="C10" s="20"/>
      <c r="D10" s="18" t="s">
        <v>79</v>
      </c>
      <c r="E10" s="14">
        <f t="shared" si="2"/>
        <v>252.12</v>
      </c>
      <c r="F10" s="14">
        <f t="shared" ref="F10:K10" si="4">F11</f>
        <v>0</v>
      </c>
      <c r="G10" s="14">
        <f t="shared" si="4"/>
        <v>252.12</v>
      </c>
      <c r="H10" s="14">
        <f t="shared" si="4"/>
        <v>0</v>
      </c>
      <c r="I10" s="14">
        <f t="shared" si="4"/>
        <v>0</v>
      </c>
      <c r="J10" s="14">
        <f t="shared" si="4"/>
        <v>0</v>
      </c>
      <c r="K10" s="14">
        <f t="shared" si="4"/>
        <v>0</v>
      </c>
      <c r="L10" s="9"/>
    </row>
    <row r="11" spans="1:12">
      <c r="A11" s="20"/>
      <c r="B11" s="20" t="s">
        <v>80</v>
      </c>
      <c r="C11" s="20"/>
      <c r="D11" s="18" t="s">
        <v>81</v>
      </c>
      <c r="E11" s="14">
        <f t="shared" si="2"/>
        <v>252.12</v>
      </c>
      <c r="F11" s="14">
        <f t="shared" ref="F11:K11" si="5">F13+F12</f>
        <v>0</v>
      </c>
      <c r="G11" s="14">
        <f t="shared" si="5"/>
        <v>252.12</v>
      </c>
      <c r="H11" s="14">
        <f t="shared" si="5"/>
        <v>0</v>
      </c>
      <c r="I11" s="14">
        <f t="shared" si="5"/>
        <v>0</v>
      </c>
      <c r="J11" s="14">
        <f t="shared" si="5"/>
        <v>0</v>
      </c>
      <c r="K11" s="14">
        <f t="shared" si="5"/>
        <v>0</v>
      </c>
      <c r="L11" s="9"/>
    </row>
    <row r="12" spans="1:12">
      <c r="A12" s="20"/>
      <c r="B12" s="20"/>
      <c r="C12" s="20" t="s">
        <v>82</v>
      </c>
      <c r="D12" s="18" t="s">
        <v>83</v>
      </c>
      <c r="E12" s="14">
        <f t="shared" si="2"/>
        <v>156.02</v>
      </c>
      <c r="F12" s="14">
        <v>0</v>
      </c>
      <c r="G12" s="14">
        <v>156.02</v>
      </c>
      <c r="H12" s="14">
        <v>0</v>
      </c>
      <c r="I12" s="14">
        <v>0</v>
      </c>
      <c r="J12" s="34"/>
      <c r="K12" s="34"/>
      <c r="L12" s="9"/>
    </row>
    <row r="13" spans="1:12">
      <c r="A13" s="20"/>
      <c r="B13" s="20"/>
      <c r="C13" s="20" t="s">
        <v>84</v>
      </c>
      <c r="D13" s="18" t="s">
        <v>85</v>
      </c>
      <c r="E13" s="14">
        <f t="shared" si="2"/>
        <v>96.1</v>
      </c>
      <c r="F13" s="14">
        <v>0</v>
      </c>
      <c r="G13" s="14">
        <v>96.1</v>
      </c>
      <c r="H13" s="14">
        <v>0</v>
      </c>
      <c r="I13" s="14">
        <v>0</v>
      </c>
      <c r="J13" s="34"/>
      <c r="K13" s="34"/>
      <c r="L13" s="9"/>
    </row>
    <row r="14" ht="22.5" spans="1:12">
      <c r="A14" s="20">
        <v>211</v>
      </c>
      <c r="B14" s="20"/>
      <c r="C14" s="20"/>
      <c r="D14" s="18" t="s">
        <v>86</v>
      </c>
      <c r="E14" s="14">
        <f t="shared" si="2"/>
        <v>570.16</v>
      </c>
      <c r="F14" s="14">
        <f>F15+F17</f>
        <v>570.16</v>
      </c>
      <c r="G14" s="14"/>
      <c r="H14" s="14"/>
      <c r="I14" s="14"/>
      <c r="J14" s="34"/>
      <c r="K14" s="34"/>
      <c r="L14" s="9"/>
    </row>
    <row r="15" spans="1:12">
      <c r="A15" s="20"/>
      <c r="B15" s="20">
        <v>21103</v>
      </c>
      <c r="C15" s="20"/>
      <c r="D15" s="18" t="s">
        <v>87</v>
      </c>
      <c r="E15" s="14">
        <f t="shared" si="2"/>
        <v>3.58</v>
      </c>
      <c r="F15" s="14">
        <f>F16</f>
        <v>3.58</v>
      </c>
      <c r="G15" s="14"/>
      <c r="H15" s="14"/>
      <c r="I15" s="14"/>
      <c r="J15" s="34"/>
      <c r="K15" s="34"/>
      <c r="L15" s="9"/>
    </row>
    <row r="16" spans="1:12">
      <c r="A16" s="20"/>
      <c r="B16" s="20"/>
      <c r="C16" s="20">
        <v>2110399</v>
      </c>
      <c r="D16" s="18" t="s">
        <v>88</v>
      </c>
      <c r="E16" s="14">
        <f t="shared" si="2"/>
        <v>3.58</v>
      </c>
      <c r="F16" s="14">
        <v>3.58</v>
      </c>
      <c r="G16" s="14"/>
      <c r="H16" s="14"/>
      <c r="I16" s="14"/>
      <c r="J16" s="34"/>
      <c r="K16" s="34"/>
      <c r="L16" s="9"/>
    </row>
    <row r="17" spans="1:12">
      <c r="A17" s="20"/>
      <c r="B17" s="20">
        <v>21107</v>
      </c>
      <c r="C17" s="20"/>
      <c r="D17" s="18" t="s">
        <v>89</v>
      </c>
      <c r="E17" s="14">
        <f t="shared" si="2"/>
        <v>566.58</v>
      </c>
      <c r="F17" s="14">
        <f>F18</f>
        <v>566.58</v>
      </c>
      <c r="G17" s="14"/>
      <c r="H17" s="14"/>
      <c r="I17" s="14"/>
      <c r="J17" s="34"/>
      <c r="K17" s="34"/>
      <c r="L17" s="9"/>
    </row>
    <row r="18" spans="1:12">
      <c r="A18" s="20"/>
      <c r="B18" s="20"/>
      <c r="C18" s="20">
        <v>2110799</v>
      </c>
      <c r="D18" s="18" t="s">
        <v>90</v>
      </c>
      <c r="E18" s="14">
        <f t="shared" si="2"/>
        <v>566.58</v>
      </c>
      <c r="F18" s="14">
        <v>566.58</v>
      </c>
      <c r="G18" s="14"/>
      <c r="H18" s="14"/>
      <c r="I18" s="14"/>
      <c r="J18" s="34"/>
      <c r="K18" s="34"/>
      <c r="L18" s="9"/>
    </row>
    <row r="19" spans="1:12">
      <c r="A19" s="20" t="s">
        <v>91</v>
      </c>
      <c r="B19" s="20"/>
      <c r="C19" s="20"/>
      <c r="D19" s="18" t="s">
        <v>92</v>
      </c>
      <c r="E19" s="14">
        <f t="shared" si="2"/>
        <v>186692.19</v>
      </c>
      <c r="F19" s="14">
        <f t="shared" ref="F19:K19" si="6">F20+F22</f>
        <v>565.2</v>
      </c>
      <c r="G19" s="14">
        <f t="shared" si="6"/>
        <v>0</v>
      </c>
      <c r="H19" s="14">
        <f t="shared" si="6"/>
        <v>0</v>
      </c>
      <c r="I19" s="14">
        <f t="shared" si="6"/>
        <v>186126.99</v>
      </c>
      <c r="J19" s="14">
        <f t="shared" si="6"/>
        <v>0</v>
      </c>
      <c r="K19" s="14">
        <f t="shared" si="6"/>
        <v>0</v>
      </c>
      <c r="L19" s="9"/>
    </row>
    <row r="20" spans="1:12">
      <c r="A20" s="20"/>
      <c r="B20" s="20">
        <v>21203</v>
      </c>
      <c r="C20" s="20"/>
      <c r="D20" s="18" t="s">
        <v>93</v>
      </c>
      <c r="E20" s="14">
        <f t="shared" si="2"/>
        <v>565.2</v>
      </c>
      <c r="F20" s="14">
        <f>F21</f>
        <v>565.2</v>
      </c>
      <c r="G20" s="14"/>
      <c r="H20" s="14"/>
      <c r="I20" s="14"/>
      <c r="J20" s="14"/>
      <c r="K20" s="14"/>
      <c r="L20" s="9"/>
    </row>
    <row r="21" spans="1:12">
      <c r="A21" s="20"/>
      <c r="B21" s="20"/>
      <c r="C21" s="20">
        <v>2120399</v>
      </c>
      <c r="D21" s="18" t="s">
        <v>94</v>
      </c>
      <c r="E21" s="14">
        <f t="shared" si="2"/>
        <v>565.2</v>
      </c>
      <c r="F21" s="14">
        <v>565.2</v>
      </c>
      <c r="G21" s="14"/>
      <c r="H21" s="14"/>
      <c r="I21" s="14"/>
      <c r="J21" s="14"/>
      <c r="K21" s="14"/>
      <c r="L21" s="9"/>
    </row>
    <row r="22" spans="1:12">
      <c r="A22" s="20"/>
      <c r="B22" s="20" t="s">
        <v>95</v>
      </c>
      <c r="C22" s="20"/>
      <c r="D22" s="18" t="s">
        <v>96</v>
      </c>
      <c r="E22" s="14">
        <f t="shared" si="2"/>
        <v>186126.99</v>
      </c>
      <c r="F22" s="14">
        <f t="shared" ref="F22:K22" si="7">F23+F24</f>
        <v>0</v>
      </c>
      <c r="G22" s="14">
        <f t="shared" si="7"/>
        <v>0</v>
      </c>
      <c r="H22" s="14">
        <f t="shared" si="7"/>
        <v>0</v>
      </c>
      <c r="I22" s="14">
        <f t="shared" si="7"/>
        <v>186126.99</v>
      </c>
      <c r="J22" s="14">
        <f t="shared" si="7"/>
        <v>0</v>
      </c>
      <c r="K22" s="14">
        <f t="shared" si="7"/>
        <v>0</v>
      </c>
      <c r="L22" s="9"/>
    </row>
    <row r="23" spans="1:12">
      <c r="A23" s="20"/>
      <c r="B23" s="20"/>
      <c r="C23" s="20" t="s">
        <v>97</v>
      </c>
      <c r="D23" s="18" t="s">
        <v>98</v>
      </c>
      <c r="E23" s="14">
        <f t="shared" si="2"/>
        <v>36126.99</v>
      </c>
      <c r="F23" s="14">
        <v>0</v>
      </c>
      <c r="G23" s="14">
        <v>0</v>
      </c>
      <c r="H23" s="14">
        <v>0</v>
      </c>
      <c r="I23" s="14">
        <v>36126.99</v>
      </c>
      <c r="J23" s="34"/>
      <c r="K23" s="34"/>
      <c r="L23" s="9"/>
    </row>
    <row r="24" spans="1:12">
      <c r="A24" s="20"/>
      <c r="B24" s="20"/>
      <c r="C24" s="20" t="s">
        <v>99</v>
      </c>
      <c r="D24" s="18" t="s">
        <v>100</v>
      </c>
      <c r="E24" s="14">
        <f t="shared" si="2"/>
        <v>150000</v>
      </c>
      <c r="F24" s="14">
        <v>0</v>
      </c>
      <c r="G24" s="14">
        <v>0</v>
      </c>
      <c r="H24" s="14">
        <v>0</v>
      </c>
      <c r="I24" s="14">
        <v>150000</v>
      </c>
      <c r="J24" s="34"/>
      <c r="K24" s="34"/>
      <c r="L24" s="9"/>
    </row>
    <row r="25" spans="1:12">
      <c r="A25" s="20" t="s">
        <v>101</v>
      </c>
      <c r="B25" s="20"/>
      <c r="C25" s="20"/>
      <c r="D25" s="18" t="s">
        <v>102</v>
      </c>
      <c r="E25" s="14">
        <f t="shared" si="2"/>
        <v>8286.99</v>
      </c>
      <c r="F25" s="14">
        <f>F26+F38+F40</f>
        <v>4868.58</v>
      </c>
      <c r="G25" s="14">
        <f t="shared" ref="F25:K25" si="8">G26</f>
        <v>3418.41</v>
      </c>
      <c r="H25" s="14">
        <f t="shared" si="8"/>
        <v>0</v>
      </c>
      <c r="I25" s="14">
        <f t="shared" si="8"/>
        <v>0</v>
      </c>
      <c r="J25" s="14">
        <f t="shared" si="8"/>
        <v>0</v>
      </c>
      <c r="K25" s="14">
        <f t="shared" si="8"/>
        <v>0</v>
      </c>
      <c r="L25" s="9"/>
    </row>
    <row r="26" spans="1:12">
      <c r="A26" s="20"/>
      <c r="B26" s="20" t="s">
        <v>103</v>
      </c>
      <c r="C26" s="20"/>
      <c r="D26" s="18" t="s">
        <v>104</v>
      </c>
      <c r="E26" s="14">
        <f t="shared" si="2"/>
        <v>8256.09</v>
      </c>
      <c r="F26" s="14">
        <f t="shared" ref="F26:K26" si="9">SUM(F27:F37)</f>
        <v>4837.68</v>
      </c>
      <c r="G26" s="14">
        <f t="shared" si="9"/>
        <v>3418.41</v>
      </c>
      <c r="H26" s="14">
        <f t="shared" si="9"/>
        <v>0</v>
      </c>
      <c r="I26" s="14">
        <f t="shared" si="9"/>
        <v>0</v>
      </c>
      <c r="J26" s="14">
        <f t="shared" si="9"/>
        <v>0</v>
      </c>
      <c r="K26" s="14">
        <f t="shared" si="9"/>
        <v>0</v>
      </c>
      <c r="L26" s="9"/>
    </row>
    <row r="27" spans="1:12">
      <c r="A27" s="20"/>
      <c r="B27" s="20"/>
      <c r="C27" s="20" t="s">
        <v>105</v>
      </c>
      <c r="D27" s="18" t="s">
        <v>106</v>
      </c>
      <c r="E27" s="14">
        <f t="shared" si="2"/>
        <v>2027.19</v>
      </c>
      <c r="F27" s="14">
        <v>1648.39</v>
      </c>
      <c r="G27" s="14">
        <v>378.8</v>
      </c>
      <c r="H27" s="14">
        <v>0</v>
      </c>
      <c r="I27" s="14">
        <v>0</v>
      </c>
      <c r="J27" s="34"/>
      <c r="K27" s="34"/>
      <c r="L27" s="9"/>
    </row>
    <row r="28" spans="1:12">
      <c r="A28" s="20"/>
      <c r="B28" s="20"/>
      <c r="C28" s="20">
        <v>2130206</v>
      </c>
      <c r="D28" s="18" t="s">
        <v>107</v>
      </c>
      <c r="E28" s="14">
        <f t="shared" si="2"/>
        <v>122.43</v>
      </c>
      <c r="F28" s="14">
        <v>122.43</v>
      </c>
      <c r="G28" s="14"/>
      <c r="H28" s="14"/>
      <c r="I28" s="14"/>
      <c r="J28" s="34"/>
      <c r="K28" s="34"/>
      <c r="L28" s="9"/>
    </row>
    <row r="29" spans="1:12">
      <c r="A29" s="20"/>
      <c r="B29" s="20"/>
      <c r="C29" s="20">
        <v>2130207</v>
      </c>
      <c r="D29" s="18" t="s">
        <v>108</v>
      </c>
      <c r="E29" s="14">
        <f t="shared" si="2"/>
        <v>17.79</v>
      </c>
      <c r="F29" s="14">
        <v>17.79</v>
      </c>
      <c r="G29" s="14"/>
      <c r="H29" s="14"/>
      <c r="I29" s="14"/>
      <c r="J29" s="34"/>
      <c r="K29" s="34"/>
      <c r="L29" s="9"/>
    </row>
    <row r="30" spans="1:12">
      <c r="A30" s="20"/>
      <c r="B30" s="20"/>
      <c r="C30" s="20" t="s">
        <v>109</v>
      </c>
      <c r="D30" s="18" t="s">
        <v>110</v>
      </c>
      <c r="E30" s="14">
        <f t="shared" si="2"/>
        <v>181.44</v>
      </c>
      <c r="F30" s="14">
        <v>48.24</v>
      </c>
      <c r="G30" s="14">
        <v>133.2</v>
      </c>
      <c r="H30" s="14">
        <v>0</v>
      </c>
      <c r="I30" s="14">
        <v>0</v>
      </c>
      <c r="J30" s="34"/>
      <c r="K30" s="34"/>
      <c r="L30" s="9"/>
    </row>
    <row r="31" spans="1:12">
      <c r="A31" s="20"/>
      <c r="B31" s="20"/>
      <c r="C31" s="20" t="s">
        <v>111</v>
      </c>
      <c r="D31" s="18" t="s">
        <v>112</v>
      </c>
      <c r="E31" s="14">
        <f t="shared" si="2"/>
        <v>4.32</v>
      </c>
      <c r="F31" s="14">
        <v>0</v>
      </c>
      <c r="G31" s="14">
        <v>4.32</v>
      </c>
      <c r="H31" s="14">
        <v>0</v>
      </c>
      <c r="I31" s="14">
        <v>0</v>
      </c>
      <c r="J31" s="34"/>
      <c r="K31" s="34"/>
      <c r="L31" s="9"/>
    </row>
    <row r="32" spans="1:12">
      <c r="A32" s="20"/>
      <c r="B32" s="20"/>
      <c r="C32" s="20" t="s">
        <v>113</v>
      </c>
      <c r="D32" s="18" t="s">
        <v>114</v>
      </c>
      <c r="E32" s="14">
        <f t="shared" si="2"/>
        <v>310.43</v>
      </c>
      <c r="F32" s="14">
        <v>10.43</v>
      </c>
      <c r="G32" s="14">
        <v>300</v>
      </c>
      <c r="H32" s="14">
        <v>0</v>
      </c>
      <c r="I32" s="14">
        <v>0</v>
      </c>
      <c r="J32" s="34"/>
      <c r="K32" s="34"/>
      <c r="L32" s="9"/>
    </row>
    <row r="33" spans="1:12">
      <c r="A33" s="20"/>
      <c r="B33" s="20"/>
      <c r="C33" s="20">
        <v>2130221</v>
      </c>
      <c r="D33" s="18" t="s">
        <v>115</v>
      </c>
      <c r="E33" s="14">
        <f t="shared" si="2"/>
        <v>77.98</v>
      </c>
      <c r="F33" s="14">
        <v>77.98</v>
      </c>
      <c r="G33" s="14"/>
      <c r="H33" s="14"/>
      <c r="I33" s="14"/>
      <c r="J33" s="34"/>
      <c r="K33" s="34"/>
      <c r="L33" s="9"/>
    </row>
    <row r="34" spans="1:12">
      <c r="A34" s="20"/>
      <c r="B34" s="20"/>
      <c r="C34" s="20">
        <v>2130234</v>
      </c>
      <c r="D34" s="18" t="s">
        <v>116</v>
      </c>
      <c r="E34" s="14">
        <f t="shared" si="2"/>
        <v>514.96</v>
      </c>
      <c r="F34" s="14">
        <v>318.76</v>
      </c>
      <c r="G34" s="14">
        <v>196.2</v>
      </c>
      <c r="H34" s="14"/>
      <c r="I34" s="14"/>
      <c r="J34" s="34"/>
      <c r="K34" s="34"/>
      <c r="L34" s="9"/>
    </row>
    <row r="35" spans="1:12">
      <c r="A35" s="20"/>
      <c r="B35" s="20"/>
      <c r="C35" s="20">
        <v>2130236</v>
      </c>
      <c r="D35" s="18" t="s">
        <v>117</v>
      </c>
      <c r="E35" s="14">
        <f t="shared" si="2"/>
        <v>4.58</v>
      </c>
      <c r="F35" s="14">
        <v>4.58</v>
      </c>
      <c r="G35" s="14"/>
      <c r="H35" s="14"/>
      <c r="I35" s="14"/>
      <c r="J35" s="34"/>
      <c r="K35" s="34"/>
      <c r="L35" s="9"/>
    </row>
    <row r="36" spans="1:12">
      <c r="A36" s="20"/>
      <c r="B36" s="20"/>
      <c r="C36" s="20" t="s">
        <v>118</v>
      </c>
      <c r="D36" s="18" t="s">
        <v>119</v>
      </c>
      <c r="E36" s="14">
        <f t="shared" si="2"/>
        <v>4549.36</v>
      </c>
      <c r="F36" s="14">
        <v>2149.36</v>
      </c>
      <c r="G36" s="14">
        <v>2400</v>
      </c>
      <c r="H36" s="14">
        <v>0</v>
      </c>
      <c r="I36" s="14">
        <v>0</v>
      </c>
      <c r="J36" s="34"/>
      <c r="K36" s="34"/>
      <c r="L36" s="9"/>
    </row>
    <row r="37" spans="1:12">
      <c r="A37" s="20"/>
      <c r="B37" s="20"/>
      <c r="C37" s="20" t="s">
        <v>120</v>
      </c>
      <c r="D37" s="18" t="s">
        <v>121</v>
      </c>
      <c r="E37" s="14">
        <f t="shared" si="2"/>
        <v>445.61</v>
      </c>
      <c r="F37" s="14">
        <v>439.72</v>
      </c>
      <c r="G37" s="14">
        <v>5.89</v>
      </c>
      <c r="H37" s="14">
        <v>0</v>
      </c>
      <c r="I37" s="14">
        <v>0</v>
      </c>
      <c r="J37" s="34"/>
      <c r="K37" s="34"/>
      <c r="L37" s="9"/>
    </row>
    <row r="38" customFormat="1" spans="1:12">
      <c r="A38" s="20"/>
      <c r="B38" s="20">
        <v>21305</v>
      </c>
      <c r="C38" s="20"/>
      <c r="D38" s="18" t="s">
        <v>122</v>
      </c>
      <c r="E38" s="14">
        <f t="shared" si="2"/>
        <v>12.9</v>
      </c>
      <c r="F38" s="14">
        <f>F39</f>
        <v>12.9</v>
      </c>
      <c r="G38" s="14"/>
      <c r="H38" s="14"/>
      <c r="I38" s="14"/>
      <c r="J38" s="34"/>
      <c r="K38" s="34"/>
      <c r="L38" s="9"/>
    </row>
    <row r="39" customFormat="1" spans="1:12">
      <c r="A39" s="20"/>
      <c r="B39" s="20"/>
      <c r="C39" s="20">
        <v>2130505</v>
      </c>
      <c r="D39" s="18" t="s">
        <v>123</v>
      </c>
      <c r="E39" s="14">
        <f t="shared" si="2"/>
        <v>12.9</v>
      </c>
      <c r="F39" s="14">
        <v>12.9</v>
      </c>
      <c r="G39" s="14"/>
      <c r="H39" s="14"/>
      <c r="I39" s="14"/>
      <c r="J39" s="34"/>
      <c r="K39" s="34"/>
      <c r="L39" s="9"/>
    </row>
    <row r="40" customFormat="1" spans="1:12">
      <c r="A40" s="20"/>
      <c r="B40" s="20">
        <v>21399</v>
      </c>
      <c r="C40" s="20"/>
      <c r="D40" s="18" t="s">
        <v>124</v>
      </c>
      <c r="E40" s="14">
        <f t="shared" si="2"/>
        <v>18</v>
      </c>
      <c r="F40" s="14">
        <f>F41</f>
        <v>18</v>
      </c>
      <c r="G40" s="14"/>
      <c r="H40" s="14"/>
      <c r="I40" s="14"/>
      <c r="J40" s="34"/>
      <c r="K40" s="34"/>
      <c r="L40" s="9"/>
    </row>
    <row r="41" customFormat="1" spans="1:12">
      <c r="A41" s="20"/>
      <c r="B41" s="20"/>
      <c r="C41" s="20">
        <v>2139999</v>
      </c>
      <c r="D41" s="18" t="s">
        <v>124</v>
      </c>
      <c r="E41" s="14">
        <f t="shared" si="2"/>
        <v>18</v>
      </c>
      <c r="F41" s="14">
        <v>18</v>
      </c>
      <c r="G41" s="14"/>
      <c r="H41" s="14"/>
      <c r="I41" s="14"/>
      <c r="J41" s="34"/>
      <c r="K41" s="34"/>
      <c r="L41" s="9"/>
    </row>
    <row r="42" customFormat="1" spans="1:12">
      <c r="A42" s="20">
        <v>215</v>
      </c>
      <c r="B42" s="20"/>
      <c r="C42" s="20"/>
      <c r="D42" s="18" t="s">
        <v>125</v>
      </c>
      <c r="E42" s="14">
        <f t="shared" si="2"/>
        <v>0.01</v>
      </c>
      <c r="F42" s="14">
        <f>F43</f>
        <v>0.01</v>
      </c>
      <c r="G42" s="14"/>
      <c r="H42" s="14"/>
      <c r="I42" s="14"/>
      <c r="J42" s="34"/>
      <c r="K42" s="34"/>
      <c r="L42" s="9"/>
    </row>
    <row r="43" customFormat="1" spans="1:12">
      <c r="A43" s="20"/>
      <c r="B43" s="20">
        <v>21508</v>
      </c>
      <c r="C43" s="20"/>
      <c r="D43" s="18" t="s">
        <v>126</v>
      </c>
      <c r="E43" s="14">
        <f t="shared" si="2"/>
        <v>0.01</v>
      </c>
      <c r="F43" s="14">
        <f>F44</f>
        <v>0.01</v>
      </c>
      <c r="G43" s="14"/>
      <c r="H43" s="14"/>
      <c r="I43" s="14"/>
      <c r="J43" s="34"/>
      <c r="K43" s="34"/>
      <c r="L43" s="9"/>
    </row>
    <row r="44" customFormat="1" spans="1:12">
      <c r="A44" s="20"/>
      <c r="B44" s="20"/>
      <c r="C44" s="20">
        <v>2150899</v>
      </c>
      <c r="D44" s="18" t="s">
        <v>127</v>
      </c>
      <c r="E44" s="14">
        <f t="shared" si="2"/>
        <v>0.01</v>
      </c>
      <c r="F44" s="14">
        <v>0.01</v>
      </c>
      <c r="G44" s="14"/>
      <c r="H44" s="14"/>
      <c r="I44" s="14"/>
      <c r="J44" s="34"/>
      <c r="K44" s="34"/>
      <c r="L44" s="9"/>
    </row>
    <row r="45" customFormat="1" ht="14.3" customHeight="1" spans="1:12">
      <c r="A45" s="20" t="s">
        <v>128</v>
      </c>
      <c r="B45" s="20"/>
      <c r="C45" s="20"/>
      <c r="D45" s="18" t="s">
        <v>129</v>
      </c>
      <c r="E45" s="14">
        <f t="shared" ref="E45:E62" si="10">F45+G45+H45+I45+J45+K45</f>
        <v>11788.43</v>
      </c>
      <c r="F45" s="14">
        <f t="shared" ref="F45:K45" si="11">F46</f>
        <v>1204.68</v>
      </c>
      <c r="G45" s="14">
        <f t="shared" si="11"/>
        <v>10583.75</v>
      </c>
      <c r="H45" s="14">
        <f t="shared" si="11"/>
        <v>0</v>
      </c>
      <c r="I45" s="14">
        <f t="shared" si="11"/>
        <v>0</v>
      </c>
      <c r="J45" s="14">
        <f t="shared" si="11"/>
        <v>0</v>
      </c>
      <c r="K45" s="14">
        <f t="shared" si="11"/>
        <v>0</v>
      </c>
      <c r="L45" s="35"/>
    </row>
    <row r="46" customFormat="1" ht="14.3" customHeight="1" spans="1:12">
      <c r="A46" s="20"/>
      <c r="B46" s="20" t="s">
        <v>130</v>
      </c>
      <c r="C46" s="20"/>
      <c r="D46" s="18" t="s">
        <v>131</v>
      </c>
      <c r="E46" s="14">
        <f t="shared" si="10"/>
        <v>11788.43</v>
      </c>
      <c r="F46" s="14">
        <f>SUM(F47:F54)</f>
        <v>1204.68</v>
      </c>
      <c r="G46" s="14">
        <f>SUM(G47:G54)</f>
        <v>10583.75</v>
      </c>
      <c r="H46" s="14">
        <f t="shared" ref="F46:K46" si="12">SUM(H47:H52)</f>
        <v>0</v>
      </c>
      <c r="I46" s="14">
        <f t="shared" si="12"/>
        <v>0</v>
      </c>
      <c r="J46" s="14">
        <f t="shared" si="12"/>
        <v>0</v>
      </c>
      <c r="K46" s="14">
        <f t="shared" si="12"/>
        <v>0</v>
      </c>
      <c r="L46" s="35"/>
    </row>
    <row r="47" customFormat="1" ht="14.3" customHeight="1" spans="1:12">
      <c r="A47" s="20"/>
      <c r="B47" s="20"/>
      <c r="C47" s="20" t="s">
        <v>132</v>
      </c>
      <c r="D47" s="18" t="s">
        <v>133</v>
      </c>
      <c r="E47" s="14">
        <f t="shared" si="10"/>
        <v>1634.31</v>
      </c>
      <c r="F47" s="14">
        <v>0</v>
      </c>
      <c r="G47" s="14">
        <v>1634.31</v>
      </c>
      <c r="H47" s="14">
        <v>0</v>
      </c>
      <c r="I47" s="14">
        <v>0</v>
      </c>
      <c r="J47" s="34"/>
      <c r="K47" s="34"/>
      <c r="L47" s="35"/>
    </row>
    <row r="48" spans="1:12">
      <c r="A48" s="13"/>
      <c r="B48" s="13"/>
      <c r="C48" s="13" t="s">
        <v>134</v>
      </c>
      <c r="D48" s="10" t="s">
        <v>135</v>
      </c>
      <c r="E48" s="72">
        <f t="shared" si="10"/>
        <v>1662</v>
      </c>
      <c r="F48" s="72">
        <v>0</v>
      </c>
      <c r="G48" s="72">
        <v>1662</v>
      </c>
      <c r="H48" s="72">
        <v>0</v>
      </c>
      <c r="I48" s="72">
        <v>0</v>
      </c>
      <c r="J48" s="39"/>
      <c r="K48" s="39"/>
      <c r="L48" s="9"/>
    </row>
    <row r="49" spans="1:12">
      <c r="A49" s="57"/>
      <c r="B49" s="57"/>
      <c r="C49" s="57" t="s">
        <v>136</v>
      </c>
      <c r="D49" s="8" t="s">
        <v>137</v>
      </c>
      <c r="E49" s="73">
        <f t="shared" si="10"/>
        <v>2600.36</v>
      </c>
      <c r="F49" s="73">
        <v>27.62</v>
      </c>
      <c r="G49" s="73">
        <v>2572.74</v>
      </c>
      <c r="H49" s="73">
        <v>0</v>
      </c>
      <c r="I49" s="73">
        <v>0</v>
      </c>
      <c r="J49" s="74"/>
      <c r="K49" s="74"/>
      <c r="L49" s="48"/>
    </row>
    <row r="50" customFormat="1" ht="14.3" customHeight="1" spans="1:12">
      <c r="A50" s="20"/>
      <c r="B50" s="20"/>
      <c r="C50" s="20" t="s">
        <v>138</v>
      </c>
      <c r="D50" s="18" t="s">
        <v>139</v>
      </c>
      <c r="E50" s="14">
        <f t="shared" si="10"/>
        <v>2030.1</v>
      </c>
      <c r="F50" s="14">
        <v>590.1</v>
      </c>
      <c r="G50" s="14">
        <v>1440</v>
      </c>
      <c r="H50" s="14">
        <v>0</v>
      </c>
      <c r="I50" s="14">
        <v>0</v>
      </c>
      <c r="J50" s="34"/>
      <c r="K50" s="34"/>
      <c r="L50" s="35"/>
    </row>
    <row r="51" spans="1:12">
      <c r="A51" s="13"/>
      <c r="B51" s="13"/>
      <c r="C51" s="13">
        <v>2200112</v>
      </c>
      <c r="D51" s="10" t="s">
        <v>140</v>
      </c>
      <c r="E51" s="72">
        <f t="shared" si="10"/>
        <v>2.65</v>
      </c>
      <c r="F51" s="72">
        <v>2.65</v>
      </c>
      <c r="G51" s="72"/>
      <c r="H51" s="72"/>
      <c r="I51" s="72"/>
      <c r="J51" s="39"/>
      <c r="K51" s="39"/>
      <c r="L51" s="9"/>
    </row>
    <row r="52" spans="1:12">
      <c r="A52" s="13"/>
      <c r="B52" s="13"/>
      <c r="C52" s="13" t="s">
        <v>141</v>
      </c>
      <c r="D52" s="10" t="s">
        <v>142</v>
      </c>
      <c r="E52" s="72">
        <f t="shared" si="10"/>
        <v>152.97</v>
      </c>
      <c r="F52" s="72">
        <v>72.97</v>
      </c>
      <c r="G52" s="72">
        <v>80</v>
      </c>
      <c r="H52" s="72">
        <v>0</v>
      </c>
      <c r="I52" s="72">
        <v>0</v>
      </c>
      <c r="J52" s="39"/>
      <c r="K52" s="39"/>
      <c r="L52" s="9"/>
    </row>
    <row r="53" customFormat="1" spans="1:12">
      <c r="A53" s="20"/>
      <c r="B53" s="20"/>
      <c r="C53" s="20" t="s">
        <v>143</v>
      </c>
      <c r="D53" s="18" t="s">
        <v>144</v>
      </c>
      <c r="E53" s="14">
        <f t="shared" si="10"/>
        <v>2214.64</v>
      </c>
      <c r="F53" s="14">
        <v>0</v>
      </c>
      <c r="G53" s="14">
        <v>2214.64</v>
      </c>
      <c r="H53" s="14">
        <v>0</v>
      </c>
      <c r="I53" s="14">
        <v>0</v>
      </c>
      <c r="J53" s="34"/>
      <c r="K53" s="34"/>
      <c r="L53" s="75"/>
    </row>
    <row r="54" customFormat="1" spans="1:12">
      <c r="A54" s="20"/>
      <c r="B54" s="20"/>
      <c r="C54" s="20" t="s">
        <v>145</v>
      </c>
      <c r="D54" s="18" t="s">
        <v>146</v>
      </c>
      <c r="E54" s="14">
        <f t="shared" si="10"/>
        <v>1491.4</v>
      </c>
      <c r="F54" s="14">
        <v>511.34</v>
      </c>
      <c r="G54" s="14">
        <v>980.06</v>
      </c>
      <c r="H54" s="14">
        <v>0</v>
      </c>
      <c r="I54" s="14">
        <v>0</v>
      </c>
      <c r="J54" s="34"/>
      <c r="K54" s="34"/>
      <c r="L54" s="75"/>
    </row>
    <row r="55" spans="1:12">
      <c r="A55" s="13" t="s">
        <v>147</v>
      </c>
      <c r="B55" s="13"/>
      <c r="C55" s="13"/>
      <c r="D55" s="10" t="s">
        <v>148</v>
      </c>
      <c r="E55" s="72">
        <f t="shared" si="10"/>
        <v>714.14</v>
      </c>
      <c r="F55" s="72">
        <f t="shared" ref="F55:K55" si="13">F56</f>
        <v>0</v>
      </c>
      <c r="G55" s="72">
        <f t="shared" si="13"/>
        <v>714.14</v>
      </c>
      <c r="H55" s="72">
        <f t="shared" si="13"/>
        <v>0</v>
      </c>
      <c r="I55" s="72">
        <f t="shared" si="13"/>
        <v>0</v>
      </c>
      <c r="J55" s="72">
        <f t="shared" si="13"/>
        <v>0</v>
      </c>
      <c r="K55" s="72">
        <f t="shared" si="13"/>
        <v>0</v>
      </c>
      <c r="L55" s="9"/>
    </row>
    <row r="56" spans="1:12">
      <c r="A56" s="13"/>
      <c r="B56" s="13" t="s">
        <v>149</v>
      </c>
      <c r="C56" s="13"/>
      <c r="D56" s="10" t="s">
        <v>150</v>
      </c>
      <c r="E56" s="72">
        <f t="shared" si="10"/>
        <v>714.14</v>
      </c>
      <c r="F56" s="72">
        <f t="shared" ref="F56:K56" si="14">F58+F57</f>
        <v>0</v>
      </c>
      <c r="G56" s="72">
        <f t="shared" si="14"/>
        <v>714.14</v>
      </c>
      <c r="H56" s="72">
        <f t="shared" si="14"/>
        <v>0</v>
      </c>
      <c r="I56" s="72">
        <f t="shared" si="14"/>
        <v>0</v>
      </c>
      <c r="J56" s="72">
        <f t="shared" si="14"/>
        <v>0</v>
      </c>
      <c r="K56" s="72">
        <f t="shared" si="14"/>
        <v>0</v>
      </c>
      <c r="L56" s="9"/>
    </row>
    <row r="57" spans="1:12">
      <c r="A57" s="13"/>
      <c r="B57" s="13"/>
      <c r="C57" s="13" t="s">
        <v>151</v>
      </c>
      <c r="D57" s="10" t="s">
        <v>152</v>
      </c>
      <c r="E57" s="72">
        <f t="shared" si="10"/>
        <v>318.68</v>
      </c>
      <c r="F57" s="72">
        <v>0</v>
      </c>
      <c r="G57" s="72">
        <v>318.68</v>
      </c>
      <c r="H57" s="72">
        <v>0</v>
      </c>
      <c r="I57" s="72">
        <v>0</v>
      </c>
      <c r="J57" s="39"/>
      <c r="K57" s="39"/>
      <c r="L57" s="9"/>
    </row>
    <row r="58" spans="1:12">
      <c r="A58" s="13"/>
      <c r="B58" s="13"/>
      <c r="C58" s="13" t="s">
        <v>153</v>
      </c>
      <c r="D58" s="10" t="s">
        <v>154</v>
      </c>
      <c r="E58" s="72">
        <f t="shared" si="10"/>
        <v>395.46</v>
      </c>
      <c r="F58" s="72">
        <v>0</v>
      </c>
      <c r="G58" s="72">
        <v>395.46</v>
      </c>
      <c r="H58" s="72">
        <v>0</v>
      </c>
      <c r="I58" s="72">
        <v>0</v>
      </c>
      <c r="J58" s="39"/>
      <c r="K58" s="39"/>
      <c r="L58" s="9"/>
    </row>
    <row r="59" spans="1:12">
      <c r="A59" s="13" t="s">
        <v>155</v>
      </c>
      <c r="B59" s="13"/>
      <c r="C59" s="13"/>
      <c r="D59" s="10" t="s">
        <v>156</v>
      </c>
      <c r="E59" s="72">
        <f t="shared" si="10"/>
        <v>565.19</v>
      </c>
      <c r="F59" s="72">
        <f t="shared" ref="F59:K59" si="15">F60</f>
        <v>311.99</v>
      </c>
      <c r="G59" s="72">
        <f t="shared" si="15"/>
        <v>253.2</v>
      </c>
      <c r="H59" s="72">
        <f t="shared" si="15"/>
        <v>0</v>
      </c>
      <c r="I59" s="72">
        <f t="shared" si="15"/>
        <v>0</v>
      </c>
      <c r="J59" s="72">
        <f t="shared" si="15"/>
        <v>0</v>
      </c>
      <c r="K59" s="72">
        <f t="shared" si="15"/>
        <v>0</v>
      </c>
      <c r="L59" s="9"/>
    </row>
    <row r="60" spans="1:12">
      <c r="A60" s="13"/>
      <c r="B60" s="13" t="s">
        <v>157</v>
      </c>
      <c r="C60" s="13"/>
      <c r="D60" s="10" t="s">
        <v>158</v>
      </c>
      <c r="E60" s="72">
        <f t="shared" si="10"/>
        <v>565.19</v>
      </c>
      <c r="F60" s="72">
        <f>F61+F62</f>
        <v>311.99</v>
      </c>
      <c r="G60" s="72">
        <f t="shared" ref="F60:K60" si="16">G61</f>
        <v>253.2</v>
      </c>
      <c r="H60" s="72">
        <f t="shared" si="16"/>
        <v>0</v>
      </c>
      <c r="I60" s="72">
        <f t="shared" si="16"/>
        <v>0</v>
      </c>
      <c r="J60" s="72">
        <f t="shared" si="16"/>
        <v>0</v>
      </c>
      <c r="K60" s="72">
        <f t="shared" si="16"/>
        <v>0</v>
      </c>
      <c r="L60" s="9"/>
    </row>
    <row r="61" spans="1:12">
      <c r="A61" s="13"/>
      <c r="B61" s="13"/>
      <c r="C61" s="13" t="s">
        <v>159</v>
      </c>
      <c r="D61" s="10" t="s">
        <v>160</v>
      </c>
      <c r="E61" s="72">
        <f t="shared" si="10"/>
        <v>563.78</v>
      </c>
      <c r="F61" s="72">
        <v>310.58</v>
      </c>
      <c r="G61" s="72">
        <v>253.2</v>
      </c>
      <c r="H61" s="72">
        <v>0</v>
      </c>
      <c r="I61" s="72">
        <v>0</v>
      </c>
      <c r="J61" s="39"/>
      <c r="K61" s="39"/>
      <c r="L61" s="9"/>
    </row>
    <row r="62" spans="1:12">
      <c r="A62" s="62"/>
      <c r="B62" s="62"/>
      <c r="C62" s="62">
        <v>2240602</v>
      </c>
      <c r="D62" s="62" t="s">
        <v>161</v>
      </c>
      <c r="E62" s="72">
        <f t="shared" si="10"/>
        <v>1.41</v>
      </c>
      <c r="F62" s="39">
        <v>1.41</v>
      </c>
      <c r="G62" s="39"/>
      <c r="H62" s="39"/>
      <c r="I62" s="39"/>
      <c r="J62" s="39"/>
      <c r="K62" s="39"/>
      <c r="L62" s="9"/>
    </row>
  </sheetData>
  <mergeCells count="11">
    <mergeCell ref="A2:L2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</mergeCells>
  <printOptions horizontalCentered="1"/>
  <pageMargins left="0.751388888888889" right="0.751388888888889" top="1" bottom="1" header="0.5" footer="0.5"/>
  <pageSetup paperSize="9" scale="68" fitToHeight="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62"/>
  <sheetViews>
    <sheetView topLeftCell="A24" workbookViewId="0">
      <selection activeCell="K11" sqref="K11"/>
    </sheetView>
  </sheetViews>
  <sheetFormatPr defaultColWidth="10" defaultRowHeight="13.5"/>
  <cols>
    <col min="1" max="3" width="7.69166666666667" customWidth="1"/>
    <col min="4" max="4" width="30.775" customWidth="1"/>
    <col min="5" max="5" width="15.125" customWidth="1"/>
    <col min="6" max="8" width="10.875" customWidth="1"/>
    <col min="9" max="9" width="13.375" customWidth="1"/>
    <col min="10" max="17" width="10.875" customWidth="1"/>
    <col min="18" max="18" width="12.8166666666667" customWidth="1"/>
    <col min="19" max="19" width="9.76666666666667" customWidth="1"/>
  </cols>
  <sheetData>
    <row r="1" spans="1:1">
      <c r="A1" t="s">
        <v>162</v>
      </c>
    </row>
    <row r="2" customFormat="1" ht="22.75" customHeight="1" spans="1:18">
      <c r="A2" s="16" t="s">
        <v>163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</row>
    <row r="3" customFormat="1" ht="15.65" customHeight="1" spans="18:18">
      <c r="R3" s="3" t="s">
        <v>9</v>
      </c>
    </row>
    <row r="4" s="1" customFormat="1" ht="22.6" customHeight="1" spans="1:18">
      <c r="A4" s="28" t="s">
        <v>60</v>
      </c>
      <c r="B4" s="28"/>
      <c r="C4" s="28"/>
      <c r="D4" s="28" t="s">
        <v>61</v>
      </c>
      <c r="E4" s="28" t="s">
        <v>62</v>
      </c>
      <c r="F4" s="43" t="s">
        <v>164</v>
      </c>
      <c r="G4" s="44"/>
      <c r="H4" s="43" t="s">
        <v>165</v>
      </c>
      <c r="I4" s="44"/>
      <c r="J4" s="43" t="s">
        <v>166</v>
      </c>
      <c r="K4" s="44"/>
      <c r="L4" s="43" t="s">
        <v>167</v>
      </c>
      <c r="M4" s="44"/>
      <c r="N4" s="43" t="s">
        <v>168</v>
      </c>
      <c r="O4" s="44"/>
      <c r="P4" s="43" t="s">
        <v>53</v>
      </c>
      <c r="Q4" s="44"/>
      <c r="R4" s="28" t="s">
        <v>68</v>
      </c>
    </row>
    <row r="5" s="1" customFormat="1" ht="22.6" customHeight="1" spans="1:18">
      <c r="A5" s="28" t="s">
        <v>69</v>
      </c>
      <c r="B5" s="28" t="s">
        <v>70</v>
      </c>
      <c r="C5" s="28" t="s">
        <v>71</v>
      </c>
      <c r="D5" s="28"/>
      <c r="E5" s="28"/>
      <c r="F5" s="52" t="s">
        <v>169</v>
      </c>
      <c r="G5" s="53" t="s">
        <v>170</v>
      </c>
      <c r="H5" s="52" t="s">
        <v>169</v>
      </c>
      <c r="I5" s="53" t="s">
        <v>170</v>
      </c>
      <c r="J5" s="52" t="s">
        <v>169</v>
      </c>
      <c r="K5" s="53" t="s">
        <v>170</v>
      </c>
      <c r="L5" s="52" t="s">
        <v>169</v>
      </c>
      <c r="M5" s="53" t="s">
        <v>170</v>
      </c>
      <c r="N5" s="52" t="s">
        <v>169</v>
      </c>
      <c r="O5" s="53" t="s">
        <v>170</v>
      </c>
      <c r="P5" s="52" t="s">
        <v>169</v>
      </c>
      <c r="Q5" s="53" t="s">
        <v>170</v>
      </c>
      <c r="R5" s="28"/>
    </row>
    <row r="6" customFormat="1" ht="14.3" customHeight="1" spans="1:18">
      <c r="A6" s="35"/>
      <c r="B6" s="35"/>
      <c r="C6" s="35"/>
      <c r="D6" s="30" t="s">
        <v>62</v>
      </c>
      <c r="E6" s="54">
        <f>SUM(F6:Q6)</f>
        <v>209217.94</v>
      </c>
      <c r="F6" s="55">
        <f t="shared" ref="F6:Q6" si="0">F7+F10+F14+F19+F25+F42+F45+F55+F59</f>
        <v>5036.68</v>
      </c>
      <c r="G6" s="55">
        <f t="shared" si="0"/>
        <v>10533.65</v>
      </c>
      <c r="H6" s="55">
        <f t="shared" si="0"/>
        <v>0</v>
      </c>
      <c r="I6" s="55">
        <f t="shared" si="0"/>
        <v>186126.99</v>
      </c>
      <c r="J6" s="55">
        <f t="shared" si="0"/>
        <v>0</v>
      </c>
      <c r="K6" s="55">
        <f t="shared" si="0"/>
        <v>0</v>
      </c>
      <c r="L6" s="55">
        <f t="shared" si="0"/>
        <v>0</v>
      </c>
      <c r="M6" s="55">
        <f t="shared" si="0"/>
        <v>0</v>
      </c>
      <c r="N6" s="55">
        <f t="shared" si="0"/>
        <v>0</v>
      </c>
      <c r="O6" s="55">
        <f t="shared" si="0"/>
        <v>0</v>
      </c>
      <c r="P6" s="55">
        <f t="shared" si="0"/>
        <v>0</v>
      </c>
      <c r="Q6" s="55">
        <f t="shared" si="0"/>
        <v>7520.62</v>
      </c>
      <c r="R6" s="68"/>
    </row>
    <row r="7" customFormat="1" ht="14.3" customHeight="1" spans="1:18">
      <c r="A7" s="20" t="s">
        <v>72</v>
      </c>
      <c r="B7" s="20"/>
      <c r="C7" s="20"/>
      <c r="D7" s="18" t="s">
        <v>73</v>
      </c>
      <c r="E7" s="54">
        <f t="shared" ref="E7:E38" si="1">SUM(F7:Q7)</f>
        <v>348.71</v>
      </c>
      <c r="F7" s="56">
        <f>F8</f>
        <v>348.71</v>
      </c>
      <c r="G7" s="56">
        <v>0</v>
      </c>
      <c r="H7" s="56">
        <v>0</v>
      </c>
      <c r="I7" s="56">
        <v>0</v>
      </c>
      <c r="J7" s="55"/>
      <c r="K7" s="55"/>
      <c r="L7" s="55"/>
      <c r="M7" s="55"/>
      <c r="N7" s="55"/>
      <c r="O7" s="55"/>
      <c r="P7" s="55"/>
      <c r="Q7" s="55"/>
      <c r="R7" s="68"/>
    </row>
    <row r="8" customFormat="1" ht="14.3" customHeight="1" spans="1:18">
      <c r="A8" s="20"/>
      <c r="B8" s="20" t="s">
        <v>74</v>
      </c>
      <c r="C8" s="20"/>
      <c r="D8" s="18" t="s">
        <v>75</v>
      </c>
      <c r="E8" s="54">
        <f t="shared" si="1"/>
        <v>348.71</v>
      </c>
      <c r="F8" s="56">
        <f>F9</f>
        <v>348.71</v>
      </c>
      <c r="G8" s="56">
        <v>0</v>
      </c>
      <c r="H8" s="56">
        <v>0</v>
      </c>
      <c r="I8" s="56">
        <v>0</v>
      </c>
      <c r="J8" s="55"/>
      <c r="K8" s="55"/>
      <c r="L8" s="55"/>
      <c r="M8" s="55"/>
      <c r="N8" s="55"/>
      <c r="O8" s="55"/>
      <c r="P8" s="55"/>
      <c r="Q8" s="55"/>
      <c r="R8" s="68"/>
    </row>
    <row r="9" customFormat="1" ht="14.3" customHeight="1" spans="1:18">
      <c r="A9" s="20"/>
      <c r="B9" s="20"/>
      <c r="C9" s="20" t="s">
        <v>76</v>
      </c>
      <c r="D9" s="18" t="s">
        <v>77</v>
      </c>
      <c r="E9" s="54">
        <f t="shared" si="1"/>
        <v>348.71</v>
      </c>
      <c r="F9" s="56">
        <v>348.71</v>
      </c>
      <c r="G9" s="56">
        <v>0</v>
      </c>
      <c r="H9" s="56">
        <v>0</v>
      </c>
      <c r="I9" s="56">
        <v>0</v>
      </c>
      <c r="J9" s="64"/>
      <c r="K9" s="65"/>
      <c r="L9" s="64"/>
      <c r="M9" s="65"/>
      <c r="N9" s="64"/>
      <c r="O9" s="65"/>
      <c r="P9" s="64"/>
      <c r="Q9" s="65"/>
      <c r="R9" s="69"/>
    </row>
    <row r="10" spans="1:18">
      <c r="A10" s="20" t="s">
        <v>78</v>
      </c>
      <c r="B10" s="20"/>
      <c r="C10" s="20"/>
      <c r="D10" s="18" t="s">
        <v>79</v>
      </c>
      <c r="E10" s="54">
        <f t="shared" si="1"/>
        <v>252.12</v>
      </c>
      <c r="F10" s="56">
        <f>F11</f>
        <v>252.12</v>
      </c>
      <c r="G10" s="56">
        <v>0</v>
      </c>
      <c r="H10" s="56">
        <v>0</v>
      </c>
      <c r="I10" s="56">
        <v>0</v>
      </c>
      <c r="J10" s="66"/>
      <c r="K10" s="65"/>
      <c r="L10" s="66"/>
      <c r="M10" s="65"/>
      <c r="N10" s="66"/>
      <c r="O10" s="65"/>
      <c r="P10" s="66"/>
      <c r="Q10" s="65"/>
      <c r="R10" s="70"/>
    </row>
    <row r="11" spans="1:18">
      <c r="A11" s="20"/>
      <c r="B11" s="20" t="s">
        <v>80</v>
      </c>
      <c r="C11" s="20"/>
      <c r="D11" s="18" t="s">
        <v>81</v>
      </c>
      <c r="E11" s="54">
        <f t="shared" si="1"/>
        <v>252.12</v>
      </c>
      <c r="F11" s="56">
        <f>F12+F13</f>
        <v>252.12</v>
      </c>
      <c r="G11" s="56">
        <v>0</v>
      </c>
      <c r="H11" s="56">
        <v>0</v>
      </c>
      <c r="I11" s="56">
        <v>0</v>
      </c>
      <c r="J11" s="66"/>
      <c r="K11" s="66"/>
      <c r="L11" s="66"/>
      <c r="M11" s="66"/>
      <c r="N11" s="66"/>
      <c r="O11" s="66"/>
      <c r="P11" s="66"/>
      <c r="Q11" s="66"/>
      <c r="R11" s="70"/>
    </row>
    <row r="12" spans="1:18">
      <c r="A12" s="20"/>
      <c r="B12" s="20"/>
      <c r="C12" s="20" t="s">
        <v>82</v>
      </c>
      <c r="D12" s="18" t="s">
        <v>83</v>
      </c>
      <c r="E12" s="54">
        <f t="shared" si="1"/>
        <v>156.02</v>
      </c>
      <c r="F12" s="56">
        <v>156.02</v>
      </c>
      <c r="G12" s="56">
        <v>0</v>
      </c>
      <c r="H12" s="56">
        <v>0</v>
      </c>
      <c r="I12" s="56">
        <v>0</v>
      </c>
      <c r="J12" s="66"/>
      <c r="K12" s="66"/>
      <c r="L12" s="66"/>
      <c r="M12" s="66"/>
      <c r="N12" s="66"/>
      <c r="O12" s="66"/>
      <c r="P12" s="66"/>
      <c r="Q12" s="66"/>
      <c r="R12" s="70"/>
    </row>
    <row r="13" spans="1:18">
      <c r="A13" s="20"/>
      <c r="B13" s="20"/>
      <c r="C13" s="20" t="s">
        <v>84</v>
      </c>
      <c r="D13" s="18" t="s">
        <v>85</v>
      </c>
      <c r="E13" s="54">
        <f t="shared" si="1"/>
        <v>96.1</v>
      </c>
      <c r="F13" s="56">
        <v>96.1</v>
      </c>
      <c r="G13" s="56">
        <v>0</v>
      </c>
      <c r="H13" s="56">
        <v>0</v>
      </c>
      <c r="I13" s="56">
        <v>0</v>
      </c>
      <c r="J13" s="66"/>
      <c r="K13" s="65"/>
      <c r="L13" s="66"/>
      <c r="M13" s="65"/>
      <c r="N13" s="66"/>
      <c r="O13" s="65"/>
      <c r="P13" s="66"/>
      <c r="Q13" s="65"/>
      <c r="R13" s="70"/>
    </row>
    <row r="14" ht="22.5" spans="1:18">
      <c r="A14" s="20">
        <v>211</v>
      </c>
      <c r="B14" s="20"/>
      <c r="C14" s="20"/>
      <c r="D14" s="18" t="s">
        <v>86</v>
      </c>
      <c r="E14" s="54">
        <f t="shared" si="1"/>
        <v>570.16</v>
      </c>
      <c r="F14" s="56"/>
      <c r="G14" s="56"/>
      <c r="H14" s="56"/>
      <c r="I14" s="56"/>
      <c r="J14" s="66"/>
      <c r="K14" s="66"/>
      <c r="L14" s="66"/>
      <c r="M14" s="66"/>
      <c r="N14" s="66"/>
      <c r="O14" s="66"/>
      <c r="P14" s="66"/>
      <c r="Q14" s="66">
        <f>Q15+Q17</f>
        <v>570.16</v>
      </c>
      <c r="R14" s="70"/>
    </row>
    <row r="15" spans="1:18">
      <c r="A15" s="20"/>
      <c r="B15" s="20">
        <v>21103</v>
      </c>
      <c r="C15" s="20"/>
      <c r="D15" s="18" t="s">
        <v>87</v>
      </c>
      <c r="E15" s="54">
        <f t="shared" si="1"/>
        <v>3.58</v>
      </c>
      <c r="F15" s="56"/>
      <c r="G15" s="56"/>
      <c r="H15" s="56"/>
      <c r="I15" s="56"/>
      <c r="J15" s="66"/>
      <c r="K15" s="66"/>
      <c r="L15" s="66"/>
      <c r="M15" s="66"/>
      <c r="N15" s="66"/>
      <c r="O15" s="66"/>
      <c r="P15" s="66"/>
      <c r="Q15" s="66">
        <f>Q16</f>
        <v>3.58</v>
      </c>
      <c r="R15" s="70"/>
    </row>
    <row r="16" spans="1:18">
      <c r="A16" s="20"/>
      <c r="B16" s="20"/>
      <c r="C16" s="20">
        <v>2110399</v>
      </c>
      <c r="D16" s="18" t="s">
        <v>88</v>
      </c>
      <c r="E16" s="54">
        <f t="shared" si="1"/>
        <v>3.58</v>
      </c>
      <c r="F16" s="56"/>
      <c r="G16" s="56"/>
      <c r="H16" s="56"/>
      <c r="I16" s="56"/>
      <c r="J16" s="66"/>
      <c r="K16" s="66"/>
      <c r="L16" s="66"/>
      <c r="M16" s="66"/>
      <c r="N16" s="66"/>
      <c r="O16" s="66"/>
      <c r="P16" s="66"/>
      <c r="Q16" s="66">
        <v>3.58</v>
      </c>
      <c r="R16" s="70"/>
    </row>
    <row r="17" spans="1:18">
      <c r="A17" s="20"/>
      <c r="B17" s="20">
        <v>21107</v>
      </c>
      <c r="C17" s="20"/>
      <c r="D17" s="18" t="s">
        <v>89</v>
      </c>
      <c r="E17" s="54">
        <f t="shared" si="1"/>
        <v>566.58</v>
      </c>
      <c r="F17" s="56"/>
      <c r="G17" s="56"/>
      <c r="H17" s="56"/>
      <c r="I17" s="56"/>
      <c r="J17" s="66"/>
      <c r="K17" s="66"/>
      <c r="L17" s="66"/>
      <c r="M17" s="66"/>
      <c r="N17" s="66"/>
      <c r="O17" s="66"/>
      <c r="P17" s="66"/>
      <c r="Q17" s="66">
        <f>Q18</f>
        <v>566.58</v>
      </c>
      <c r="R17" s="70"/>
    </row>
    <row r="18" spans="1:18">
      <c r="A18" s="20"/>
      <c r="B18" s="20"/>
      <c r="C18" s="20">
        <v>2110799</v>
      </c>
      <c r="D18" s="18" t="s">
        <v>90</v>
      </c>
      <c r="E18" s="54">
        <f t="shared" si="1"/>
        <v>566.58</v>
      </c>
      <c r="F18" s="56"/>
      <c r="G18" s="56"/>
      <c r="H18" s="56"/>
      <c r="I18" s="56"/>
      <c r="J18" s="66"/>
      <c r="K18" s="66"/>
      <c r="L18" s="66"/>
      <c r="M18" s="66"/>
      <c r="N18" s="66"/>
      <c r="O18" s="66"/>
      <c r="P18" s="66"/>
      <c r="Q18" s="66">
        <v>566.58</v>
      </c>
      <c r="R18" s="70"/>
    </row>
    <row r="19" spans="1:18">
      <c r="A19" s="20" t="s">
        <v>91</v>
      </c>
      <c r="B19" s="20"/>
      <c r="C19" s="20"/>
      <c r="D19" s="18" t="s">
        <v>92</v>
      </c>
      <c r="E19" s="54">
        <f t="shared" si="1"/>
        <v>186692.19</v>
      </c>
      <c r="F19" s="56">
        <v>0</v>
      </c>
      <c r="G19" s="56">
        <v>0</v>
      </c>
      <c r="H19" s="56">
        <v>0</v>
      </c>
      <c r="I19" s="56">
        <f>I20+I22</f>
        <v>186126.99</v>
      </c>
      <c r="J19" s="66"/>
      <c r="K19" s="66"/>
      <c r="L19" s="66"/>
      <c r="M19" s="66"/>
      <c r="N19" s="66"/>
      <c r="O19" s="66"/>
      <c r="P19" s="66"/>
      <c r="Q19" s="66">
        <f>Q20+Q22</f>
        <v>565.2</v>
      </c>
      <c r="R19" s="70"/>
    </row>
    <row r="20" spans="1:18">
      <c r="A20" s="20"/>
      <c r="B20" s="20">
        <v>21203</v>
      </c>
      <c r="C20" s="20"/>
      <c r="D20" s="18" t="s">
        <v>93</v>
      </c>
      <c r="E20" s="54">
        <f t="shared" si="1"/>
        <v>565.2</v>
      </c>
      <c r="F20" s="56"/>
      <c r="G20" s="56"/>
      <c r="H20" s="56"/>
      <c r="I20" s="56"/>
      <c r="J20" s="66"/>
      <c r="K20" s="66"/>
      <c r="L20" s="66"/>
      <c r="M20" s="66"/>
      <c r="N20" s="66"/>
      <c r="O20" s="66"/>
      <c r="P20" s="66"/>
      <c r="Q20" s="66">
        <f>Q21</f>
        <v>565.2</v>
      </c>
      <c r="R20" s="70"/>
    </row>
    <row r="21" spans="1:18">
      <c r="A21" s="20"/>
      <c r="B21" s="20"/>
      <c r="C21" s="20">
        <v>2120399</v>
      </c>
      <c r="D21" s="18" t="s">
        <v>94</v>
      </c>
      <c r="E21" s="54">
        <f t="shared" si="1"/>
        <v>565.2</v>
      </c>
      <c r="F21" s="56"/>
      <c r="G21" s="56"/>
      <c r="H21" s="56"/>
      <c r="I21" s="56"/>
      <c r="J21" s="66"/>
      <c r="K21" s="66"/>
      <c r="L21" s="66"/>
      <c r="M21" s="66"/>
      <c r="N21" s="66"/>
      <c r="O21" s="66"/>
      <c r="P21" s="66"/>
      <c r="Q21" s="66">
        <v>565.2</v>
      </c>
      <c r="R21" s="70"/>
    </row>
    <row r="22" spans="1:18">
      <c r="A22" s="20"/>
      <c r="B22" s="20" t="s">
        <v>95</v>
      </c>
      <c r="C22" s="20"/>
      <c r="D22" s="18" t="s">
        <v>96</v>
      </c>
      <c r="E22" s="54">
        <f t="shared" si="1"/>
        <v>186126.99</v>
      </c>
      <c r="F22" s="56">
        <v>0</v>
      </c>
      <c r="G22" s="56">
        <v>0</v>
      </c>
      <c r="H22" s="56">
        <v>0</v>
      </c>
      <c r="I22" s="56">
        <f>I23+I24</f>
        <v>186126.99</v>
      </c>
      <c r="J22" s="66"/>
      <c r="K22" s="65"/>
      <c r="L22" s="66"/>
      <c r="M22" s="65"/>
      <c r="N22" s="66"/>
      <c r="O22" s="65"/>
      <c r="P22" s="66"/>
      <c r="Q22" s="65"/>
      <c r="R22" s="70"/>
    </row>
    <row r="23" spans="1:18">
      <c r="A23" s="20"/>
      <c r="B23" s="20"/>
      <c r="C23" s="20" t="s">
        <v>97</v>
      </c>
      <c r="D23" s="18" t="s">
        <v>98</v>
      </c>
      <c r="E23" s="54">
        <f t="shared" si="1"/>
        <v>36126.99</v>
      </c>
      <c r="F23" s="56">
        <v>0</v>
      </c>
      <c r="G23" s="56">
        <v>0</v>
      </c>
      <c r="H23" s="56">
        <v>0</v>
      </c>
      <c r="I23" s="56">
        <v>36126.99</v>
      </c>
      <c r="J23" s="66"/>
      <c r="K23" s="66"/>
      <c r="L23" s="66"/>
      <c r="M23" s="66"/>
      <c r="N23" s="66"/>
      <c r="O23" s="66"/>
      <c r="P23" s="66"/>
      <c r="Q23" s="66"/>
      <c r="R23" s="70"/>
    </row>
    <row r="24" spans="1:18">
      <c r="A24" s="20"/>
      <c r="B24" s="20"/>
      <c r="C24" s="20" t="s">
        <v>99</v>
      </c>
      <c r="D24" s="18" t="s">
        <v>100</v>
      </c>
      <c r="E24" s="54">
        <f t="shared" si="1"/>
        <v>150000</v>
      </c>
      <c r="F24" s="56">
        <v>0</v>
      </c>
      <c r="G24" s="56">
        <v>0</v>
      </c>
      <c r="H24" s="56">
        <v>0</v>
      </c>
      <c r="I24" s="56">
        <v>150000</v>
      </c>
      <c r="J24" s="66"/>
      <c r="K24" s="66"/>
      <c r="L24" s="66"/>
      <c r="M24" s="66"/>
      <c r="N24" s="66"/>
      <c r="O24" s="66"/>
      <c r="P24" s="66"/>
      <c r="Q24" s="66"/>
      <c r="R24" s="70"/>
    </row>
    <row r="25" spans="1:18">
      <c r="A25" s="20" t="s">
        <v>101</v>
      </c>
      <c r="B25" s="20"/>
      <c r="C25" s="20"/>
      <c r="D25" s="18" t="s">
        <v>102</v>
      </c>
      <c r="E25" s="54">
        <f t="shared" si="1"/>
        <v>8286.99</v>
      </c>
      <c r="F25" s="56">
        <v>0</v>
      </c>
      <c r="G25" s="56">
        <f>G26+G38+G40</f>
        <v>3418.41</v>
      </c>
      <c r="H25" s="56">
        <v>0</v>
      </c>
      <c r="I25" s="56">
        <v>0</v>
      </c>
      <c r="J25" s="66"/>
      <c r="K25" s="65"/>
      <c r="L25" s="66"/>
      <c r="M25" s="65"/>
      <c r="N25" s="66"/>
      <c r="O25" s="65"/>
      <c r="P25" s="66"/>
      <c r="Q25" s="65">
        <f>Q26+Q38+Q40</f>
        <v>4868.58</v>
      </c>
      <c r="R25" s="70"/>
    </row>
    <row r="26" spans="1:18">
      <c r="A26" s="20"/>
      <c r="B26" s="20" t="s">
        <v>103</v>
      </c>
      <c r="C26" s="20"/>
      <c r="D26" s="18" t="s">
        <v>104</v>
      </c>
      <c r="E26" s="54">
        <f t="shared" si="1"/>
        <v>8256.09</v>
      </c>
      <c r="F26" s="56">
        <v>0</v>
      </c>
      <c r="G26" s="56">
        <f>SUM(G27:G37)</f>
        <v>3418.41</v>
      </c>
      <c r="H26" s="56">
        <v>0</v>
      </c>
      <c r="I26" s="56">
        <v>0</v>
      </c>
      <c r="J26" s="66"/>
      <c r="K26" s="66"/>
      <c r="L26" s="66"/>
      <c r="M26" s="66"/>
      <c r="N26" s="66"/>
      <c r="O26" s="66"/>
      <c r="P26" s="66"/>
      <c r="Q26" s="66">
        <f>SUM(Q27:Q37)</f>
        <v>4837.68</v>
      </c>
      <c r="R26" s="70"/>
    </row>
    <row r="27" spans="1:18">
      <c r="A27" s="20"/>
      <c r="B27" s="20"/>
      <c r="C27" s="20" t="s">
        <v>105</v>
      </c>
      <c r="D27" s="18" t="s">
        <v>106</v>
      </c>
      <c r="E27" s="54">
        <f t="shared" si="1"/>
        <v>2027.19</v>
      </c>
      <c r="F27" s="56">
        <v>0</v>
      </c>
      <c r="G27" s="56">
        <v>378.8</v>
      </c>
      <c r="H27" s="56">
        <v>0</v>
      </c>
      <c r="I27" s="56">
        <v>0</v>
      </c>
      <c r="J27" s="66"/>
      <c r="K27" s="66"/>
      <c r="L27" s="66"/>
      <c r="M27" s="66"/>
      <c r="N27" s="66"/>
      <c r="O27" s="66"/>
      <c r="P27" s="66"/>
      <c r="Q27" s="56">
        <v>1648.39</v>
      </c>
      <c r="R27" s="70"/>
    </row>
    <row r="28" spans="1:18">
      <c r="A28" s="20"/>
      <c r="B28" s="20"/>
      <c r="C28" s="20">
        <v>2130206</v>
      </c>
      <c r="D28" s="18" t="s">
        <v>107</v>
      </c>
      <c r="E28" s="54">
        <f t="shared" si="1"/>
        <v>122.43</v>
      </c>
      <c r="F28" s="56"/>
      <c r="G28" s="56"/>
      <c r="H28" s="56"/>
      <c r="I28" s="56"/>
      <c r="J28" s="66"/>
      <c r="K28" s="66"/>
      <c r="L28" s="66"/>
      <c r="M28" s="66"/>
      <c r="N28" s="66"/>
      <c r="O28" s="66"/>
      <c r="P28" s="66"/>
      <c r="Q28" s="56">
        <v>122.43</v>
      </c>
      <c r="R28" s="70"/>
    </row>
    <row r="29" spans="1:18">
      <c r="A29" s="20"/>
      <c r="B29" s="20"/>
      <c r="C29" s="20">
        <v>2130207</v>
      </c>
      <c r="D29" s="18" t="s">
        <v>108</v>
      </c>
      <c r="E29" s="54">
        <f t="shared" si="1"/>
        <v>17.79</v>
      </c>
      <c r="F29" s="56"/>
      <c r="G29" s="56"/>
      <c r="H29" s="56"/>
      <c r="I29" s="56"/>
      <c r="J29" s="66"/>
      <c r="K29" s="66"/>
      <c r="L29" s="66"/>
      <c r="M29" s="66"/>
      <c r="N29" s="66"/>
      <c r="O29" s="66"/>
      <c r="P29" s="66"/>
      <c r="Q29" s="56">
        <v>17.79</v>
      </c>
      <c r="R29" s="70"/>
    </row>
    <row r="30" spans="1:18">
      <c r="A30" s="20"/>
      <c r="B30" s="20"/>
      <c r="C30" s="20" t="s">
        <v>109</v>
      </c>
      <c r="D30" s="18" t="s">
        <v>110</v>
      </c>
      <c r="E30" s="54">
        <f t="shared" si="1"/>
        <v>181.44</v>
      </c>
      <c r="F30" s="56">
        <v>0</v>
      </c>
      <c r="G30" s="56">
        <v>133.2</v>
      </c>
      <c r="H30" s="56">
        <v>0</v>
      </c>
      <c r="I30" s="56">
        <v>0</v>
      </c>
      <c r="J30" s="66"/>
      <c r="K30" s="65"/>
      <c r="L30" s="66"/>
      <c r="M30" s="65"/>
      <c r="N30" s="66"/>
      <c r="O30" s="65"/>
      <c r="P30" s="66"/>
      <c r="Q30" s="56">
        <v>48.24</v>
      </c>
      <c r="R30" s="70"/>
    </row>
    <row r="31" spans="1:18">
      <c r="A31" s="20"/>
      <c r="B31" s="20"/>
      <c r="C31" s="20" t="s">
        <v>111</v>
      </c>
      <c r="D31" s="18" t="s">
        <v>112</v>
      </c>
      <c r="E31" s="54">
        <f t="shared" si="1"/>
        <v>4.32</v>
      </c>
      <c r="F31" s="56">
        <v>0</v>
      </c>
      <c r="G31" s="56">
        <v>4.32</v>
      </c>
      <c r="H31" s="56">
        <v>0</v>
      </c>
      <c r="I31" s="56">
        <v>0</v>
      </c>
      <c r="J31" s="66"/>
      <c r="K31" s="66"/>
      <c r="L31" s="66"/>
      <c r="M31" s="66"/>
      <c r="N31" s="66"/>
      <c r="O31" s="66"/>
      <c r="P31" s="66"/>
      <c r="Q31" s="66"/>
      <c r="R31" s="70"/>
    </row>
    <row r="32" spans="1:18">
      <c r="A32" s="20"/>
      <c r="B32" s="20"/>
      <c r="C32" s="20" t="s">
        <v>113</v>
      </c>
      <c r="D32" s="18" t="s">
        <v>114</v>
      </c>
      <c r="E32" s="54">
        <f t="shared" si="1"/>
        <v>310.43</v>
      </c>
      <c r="F32" s="56">
        <v>0</v>
      </c>
      <c r="G32" s="56">
        <v>300</v>
      </c>
      <c r="H32" s="56">
        <v>0</v>
      </c>
      <c r="I32" s="56">
        <v>0</v>
      </c>
      <c r="J32" s="66"/>
      <c r="K32" s="66"/>
      <c r="L32" s="66"/>
      <c r="M32" s="66"/>
      <c r="N32" s="66"/>
      <c r="O32" s="66"/>
      <c r="P32" s="66"/>
      <c r="Q32" s="56">
        <v>10.43</v>
      </c>
      <c r="R32" s="70"/>
    </row>
    <row r="33" spans="1:18">
      <c r="A33" s="20"/>
      <c r="B33" s="20"/>
      <c r="C33" s="20">
        <v>2130221</v>
      </c>
      <c r="D33" s="18" t="s">
        <v>115</v>
      </c>
      <c r="E33" s="54">
        <f t="shared" si="1"/>
        <v>77.98</v>
      </c>
      <c r="F33" s="56"/>
      <c r="G33" s="56"/>
      <c r="H33" s="56"/>
      <c r="I33" s="56"/>
      <c r="J33" s="66"/>
      <c r="K33" s="66"/>
      <c r="L33" s="66"/>
      <c r="M33" s="66"/>
      <c r="N33" s="66"/>
      <c r="O33" s="66"/>
      <c r="P33" s="66"/>
      <c r="Q33" s="56">
        <v>77.98</v>
      </c>
      <c r="R33" s="70"/>
    </row>
    <row r="34" spans="1:18">
      <c r="A34" s="20"/>
      <c r="B34" s="20"/>
      <c r="C34" s="20" t="s">
        <v>171</v>
      </c>
      <c r="D34" s="18" t="s">
        <v>116</v>
      </c>
      <c r="E34" s="54">
        <f t="shared" si="1"/>
        <v>514.96</v>
      </c>
      <c r="F34" s="56">
        <v>0</v>
      </c>
      <c r="G34" s="56">
        <v>196.2</v>
      </c>
      <c r="H34" s="56">
        <v>0</v>
      </c>
      <c r="I34" s="56">
        <v>0</v>
      </c>
      <c r="J34" s="67"/>
      <c r="K34" s="65"/>
      <c r="L34" s="67"/>
      <c r="M34" s="65"/>
      <c r="N34" s="67"/>
      <c r="O34" s="65"/>
      <c r="P34" s="67"/>
      <c r="Q34" s="56">
        <v>318.76</v>
      </c>
      <c r="R34" s="70"/>
    </row>
    <row r="35" spans="1:18">
      <c r="A35" s="20"/>
      <c r="B35" s="20"/>
      <c r="C35" s="20">
        <v>2130236</v>
      </c>
      <c r="D35" s="18" t="s">
        <v>117</v>
      </c>
      <c r="E35" s="54">
        <f t="shared" si="1"/>
        <v>4.58</v>
      </c>
      <c r="F35" s="56"/>
      <c r="G35" s="56"/>
      <c r="H35" s="56"/>
      <c r="I35" s="56"/>
      <c r="J35" s="67"/>
      <c r="K35" s="66"/>
      <c r="L35" s="67"/>
      <c r="M35" s="66"/>
      <c r="N35" s="67"/>
      <c r="O35" s="66"/>
      <c r="P35" s="67"/>
      <c r="Q35" s="56">
        <v>4.58</v>
      </c>
      <c r="R35" s="70"/>
    </row>
    <row r="36" spans="1:18">
      <c r="A36" s="20"/>
      <c r="B36" s="20"/>
      <c r="C36" s="20" t="s">
        <v>118</v>
      </c>
      <c r="D36" s="18" t="s">
        <v>119</v>
      </c>
      <c r="E36" s="54">
        <f t="shared" si="1"/>
        <v>4549.36</v>
      </c>
      <c r="F36" s="56">
        <v>0</v>
      </c>
      <c r="G36" s="56">
        <v>2400</v>
      </c>
      <c r="H36" s="56">
        <v>0</v>
      </c>
      <c r="I36" s="56">
        <v>0</v>
      </c>
      <c r="J36" s="66"/>
      <c r="K36" s="66"/>
      <c r="L36" s="66"/>
      <c r="M36" s="66"/>
      <c r="N36" s="66"/>
      <c r="O36" s="66"/>
      <c r="P36" s="66"/>
      <c r="Q36" s="56">
        <v>2149.36</v>
      </c>
      <c r="R36" s="70"/>
    </row>
    <row r="37" spans="1:18">
      <c r="A37" s="20"/>
      <c r="B37" s="20"/>
      <c r="C37" s="20" t="s">
        <v>120</v>
      </c>
      <c r="D37" s="18" t="s">
        <v>121</v>
      </c>
      <c r="E37" s="54">
        <f t="shared" si="1"/>
        <v>445.61</v>
      </c>
      <c r="F37" s="56">
        <v>0</v>
      </c>
      <c r="G37" s="56">
        <v>5.89</v>
      </c>
      <c r="H37" s="56">
        <v>0</v>
      </c>
      <c r="I37" s="56">
        <v>0</v>
      </c>
      <c r="J37" s="66"/>
      <c r="K37" s="65"/>
      <c r="L37" s="66"/>
      <c r="M37" s="65"/>
      <c r="N37" s="66"/>
      <c r="O37" s="65"/>
      <c r="P37" s="66"/>
      <c r="Q37" s="56">
        <v>439.72</v>
      </c>
      <c r="R37" s="70"/>
    </row>
    <row r="38" spans="1:18">
      <c r="A38" s="20"/>
      <c r="B38" s="20">
        <v>21305</v>
      </c>
      <c r="C38" s="20"/>
      <c r="D38" s="18" t="s">
        <v>122</v>
      </c>
      <c r="E38" s="54">
        <f t="shared" si="1"/>
        <v>12.9</v>
      </c>
      <c r="F38" s="56"/>
      <c r="G38" s="56"/>
      <c r="H38" s="56"/>
      <c r="I38" s="56"/>
      <c r="J38" s="66"/>
      <c r="K38" s="65"/>
      <c r="L38" s="66"/>
      <c r="M38" s="65"/>
      <c r="N38" s="66"/>
      <c r="O38" s="65"/>
      <c r="P38" s="66"/>
      <c r="Q38" s="59">
        <f>Q39</f>
        <v>12.9</v>
      </c>
      <c r="R38" s="70"/>
    </row>
    <row r="39" spans="1:18">
      <c r="A39" s="20"/>
      <c r="B39" s="20"/>
      <c r="C39" s="20">
        <v>2130505</v>
      </c>
      <c r="D39" s="18" t="s">
        <v>123</v>
      </c>
      <c r="E39" s="54">
        <f t="shared" ref="E39:E62" si="2">SUM(F39:Q39)</f>
        <v>12.9</v>
      </c>
      <c r="F39" s="56"/>
      <c r="G39" s="56"/>
      <c r="H39" s="56"/>
      <c r="I39" s="56"/>
      <c r="J39" s="66"/>
      <c r="K39" s="65"/>
      <c r="L39" s="66"/>
      <c r="M39" s="65"/>
      <c r="N39" s="66"/>
      <c r="O39" s="65"/>
      <c r="P39" s="66"/>
      <c r="Q39" s="56">
        <v>12.9</v>
      </c>
      <c r="R39" s="70"/>
    </row>
    <row r="40" spans="1:18">
      <c r="A40" s="20"/>
      <c r="B40" s="20">
        <v>21399</v>
      </c>
      <c r="C40" s="20"/>
      <c r="D40" s="18" t="s">
        <v>124</v>
      </c>
      <c r="E40" s="54">
        <f t="shared" si="2"/>
        <v>18</v>
      </c>
      <c r="F40" s="56"/>
      <c r="G40" s="56"/>
      <c r="H40" s="56"/>
      <c r="I40" s="56"/>
      <c r="J40" s="66"/>
      <c r="K40" s="65"/>
      <c r="L40" s="66"/>
      <c r="M40" s="65"/>
      <c r="N40" s="66"/>
      <c r="O40" s="65"/>
      <c r="P40" s="66"/>
      <c r="Q40" s="59">
        <f>Q41</f>
        <v>18</v>
      </c>
      <c r="R40" s="70"/>
    </row>
    <row r="41" spans="1:18">
      <c r="A41" s="20"/>
      <c r="B41" s="20"/>
      <c r="C41" s="20">
        <v>2139999</v>
      </c>
      <c r="D41" s="18" t="s">
        <v>124</v>
      </c>
      <c r="E41" s="54">
        <f t="shared" si="2"/>
        <v>18</v>
      </c>
      <c r="F41" s="56"/>
      <c r="G41" s="56"/>
      <c r="H41" s="56"/>
      <c r="I41" s="56"/>
      <c r="J41" s="66"/>
      <c r="K41" s="65"/>
      <c r="L41" s="66"/>
      <c r="M41" s="65"/>
      <c r="N41" s="66"/>
      <c r="O41" s="65"/>
      <c r="P41" s="66"/>
      <c r="Q41" s="59">
        <v>18</v>
      </c>
      <c r="R41" s="70"/>
    </row>
    <row r="42" spans="1:18">
      <c r="A42" s="20">
        <v>215</v>
      </c>
      <c r="B42" s="20"/>
      <c r="C42" s="20"/>
      <c r="D42" s="18" t="s">
        <v>125</v>
      </c>
      <c r="E42" s="54">
        <f t="shared" si="2"/>
        <v>0.01</v>
      </c>
      <c r="F42" s="56"/>
      <c r="G42" s="56"/>
      <c r="H42" s="56"/>
      <c r="I42" s="56"/>
      <c r="J42" s="66"/>
      <c r="K42" s="65"/>
      <c r="L42" s="66"/>
      <c r="M42" s="65"/>
      <c r="N42" s="66"/>
      <c r="O42" s="65"/>
      <c r="P42" s="66"/>
      <c r="Q42" s="59">
        <f>Q43</f>
        <v>0.01</v>
      </c>
      <c r="R42" s="70"/>
    </row>
    <row r="43" spans="1:18">
      <c r="A43" s="20"/>
      <c r="B43" s="20">
        <v>21508</v>
      </c>
      <c r="C43" s="20"/>
      <c r="D43" s="18" t="s">
        <v>126</v>
      </c>
      <c r="E43" s="54">
        <f t="shared" si="2"/>
        <v>0.01</v>
      </c>
      <c r="F43" s="56"/>
      <c r="G43" s="56"/>
      <c r="H43" s="56"/>
      <c r="I43" s="56"/>
      <c r="J43" s="66"/>
      <c r="K43" s="65"/>
      <c r="L43" s="66"/>
      <c r="M43" s="65"/>
      <c r="N43" s="66"/>
      <c r="O43" s="65"/>
      <c r="P43" s="66"/>
      <c r="Q43" s="59">
        <f>Q44</f>
        <v>0.01</v>
      </c>
      <c r="R43" s="70"/>
    </row>
    <row r="44" spans="1:18">
      <c r="A44" s="20"/>
      <c r="B44" s="20"/>
      <c r="C44" s="20">
        <v>2150899</v>
      </c>
      <c r="D44" s="18" t="s">
        <v>127</v>
      </c>
      <c r="E44" s="54">
        <f t="shared" si="2"/>
        <v>0.01</v>
      </c>
      <c r="F44" s="56"/>
      <c r="G44" s="56"/>
      <c r="H44" s="56"/>
      <c r="I44" s="56"/>
      <c r="J44" s="66"/>
      <c r="K44" s="65"/>
      <c r="L44" s="66"/>
      <c r="M44" s="65"/>
      <c r="N44" s="66"/>
      <c r="O44" s="65"/>
      <c r="P44" s="66"/>
      <c r="Q44" s="59">
        <v>0.01</v>
      </c>
      <c r="R44" s="70"/>
    </row>
    <row r="45" spans="1:18">
      <c r="A45" s="20" t="s">
        <v>128</v>
      </c>
      <c r="B45" s="20"/>
      <c r="C45" s="20"/>
      <c r="D45" s="18" t="s">
        <v>129</v>
      </c>
      <c r="E45" s="54">
        <f t="shared" si="2"/>
        <v>11788.43</v>
      </c>
      <c r="F45" s="56">
        <f>F46</f>
        <v>3721.71</v>
      </c>
      <c r="G45" s="56">
        <f>G46</f>
        <v>6862.04</v>
      </c>
      <c r="H45" s="56">
        <v>0</v>
      </c>
      <c r="I45" s="56">
        <v>0</v>
      </c>
      <c r="J45" s="66"/>
      <c r="K45" s="65"/>
      <c r="L45" s="66"/>
      <c r="M45" s="65"/>
      <c r="N45" s="66"/>
      <c r="O45" s="65"/>
      <c r="P45" s="66"/>
      <c r="Q45" s="65">
        <f>Q46</f>
        <v>1204.68</v>
      </c>
      <c r="R45" s="70"/>
    </row>
    <row r="46" spans="1:18">
      <c r="A46" s="20"/>
      <c r="B46" s="20" t="s">
        <v>130</v>
      </c>
      <c r="C46" s="20"/>
      <c r="D46" s="18" t="s">
        <v>131</v>
      </c>
      <c r="E46" s="54">
        <f t="shared" si="2"/>
        <v>11788.43</v>
      </c>
      <c r="F46" s="56">
        <f>SUM(F47:F54)</f>
        <v>3721.71</v>
      </c>
      <c r="G46" s="56">
        <f>SUM(G47:G54)</f>
        <v>6862.04</v>
      </c>
      <c r="H46" s="56">
        <v>0</v>
      </c>
      <c r="I46" s="56">
        <v>0</v>
      </c>
      <c r="J46" s="66"/>
      <c r="K46" s="66"/>
      <c r="L46" s="66"/>
      <c r="M46" s="66"/>
      <c r="N46" s="66"/>
      <c r="O46" s="66"/>
      <c r="P46" s="66"/>
      <c r="Q46" s="66">
        <f>SUM(Q47:Q54)</f>
        <v>1204.68</v>
      </c>
      <c r="R46" s="70"/>
    </row>
    <row r="47" spans="1:18">
      <c r="A47" s="20"/>
      <c r="B47" s="20"/>
      <c r="C47" s="20" t="s">
        <v>132</v>
      </c>
      <c r="D47" s="18" t="s">
        <v>133</v>
      </c>
      <c r="E47" s="54">
        <f t="shared" si="2"/>
        <v>1634.31</v>
      </c>
      <c r="F47" s="56">
        <v>1507.07</v>
      </c>
      <c r="G47" s="56">
        <v>127.24</v>
      </c>
      <c r="H47" s="56">
        <v>0</v>
      </c>
      <c r="I47" s="56">
        <v>0</v>
      </c>
      <c r="J47" s="66"/>
      <c r="K47" s="65"/>
      <c r="L47" s="66"/>
      <c r="M47" s="65"/>
      <c r="N47" s="66"/>
      <c r="O47" s="65"/>
      <c r="P47" s="66"/>
      <c r="Q47" s="65"/>
      <c r="R47" s="70"/>
    </row>
    <row r="48" spans="1:18">
      <c r="A48" s="20"/>
      <c r="B48" s="20"/>
      <c r="C48" s="20" t="s">
        <v>134</v>
      </c>
      <c r="D48" s="18" t="s">
        <v>135</v>
      </c>
      <c r="E48" s="54">
        <f t="shared" si="2"/>
        <v>1662</v>
      </c>
      <c r="F48" s="56">
        <v>0</v>
      </c>
      <c r="G48" s="56">
        <v>1662</v>
      </c>
      <c r="H48" s="56">
        <v>0</v>
      </c>
      <c r="I48" s="56">
        <v>0</v>
      </c>
      <c r="J48" s="66"/>
      <c r="K48" s="66"/>
      <c r="L48" s="66"/>
      <c r="M48" s="66"/>
      <c r="N48" s="66"/>
      <c r="O48" s="66"/>
      <c r="P48" s="66"/>
      <c r="Q48" s="66"/>
      <c r="R48" s="70"/>
    </row>
    <row r="49" spans="1:18">
      <c r="A49" s="20"/>
      <c r="B49" s="20"/>
      <c r="C49" s="20" t="s">
        <v>136</v>
      </c>
      <c r="D49" s="18" t="s">
        <v>137</v>
      </c>
      <c r="E49" s="54">
        <f t="shared" si="2"/>
        <v>2600.36</v>
      </c>
      <c r="F49" s="56">
        <v>0</v>
      </c>
      <c r="G49" s="56">
        <v>2572.74</v>
      </c>
      <c r="H49" s="56">
        <v>0</v>
      </c>
      <c r="I49" s="56">
        <v>0</v>
      </c>
      <c r="J49" s="66"/>
      <c r="K49" s="65"/>
      <c r="L49" s="66"/>
      <c r="M49" s="65"/>
      <c r="N49" s="66"/>
      <c r="O49" s="65"/>
      <c r="P49" s="66"/>
      <c r="Q49" s="59">
        <v>27.62</v>
      </c>
      <c r="R49" s="70"/>
    </row>
    <row r="50" spans="1:18">
      <c r="A50" s="20"/>
      <c r="B50" s="20"/>
      <c r="C50" s="20" t="s">
        <v>138</v>
      </c>
      <c r="D50" s="18" t="s">
        <v>139</v>
      </c>
      <c r="E50" s="54">
        <f t="shared" si="2"/>
        <v>2030.1</v>
      </c>
      <c r="F50" s="56">
        <v>0</v>
      </c>
      <c r="G50" s="56">
        <v>1440</v>
      </c>
      <c r="H50" s="56">
        <v>0</v>
      </c>
      <c r="I50" s="56">
        <v>0</v>
      </c>
      <c r="J50" s="66"/>
      <c r="K50" s="66"/>
      <c r="L50" s="66"/>
      <c r="M50" s="66"/>
      <c r="N50" s="66"/>
      <c r="O50" s="66"/>
      <c r="P50" s="66"/>
      <c r="Q50" s="56">
        <v>590.1</v>
      </c>
      <c r="R50" s="70"/>
    </row>
    <row r="51" spans="1:18">
      <c r="A51" s="20"/>
      <c r="B51" s="20"/>
      <c r="C51" s="13">
        <v>2200112</v>
      </c>
      <c r="D51" s="10" t="s">
        <v>140</v>
      </c>
      <c r="E51" s="54">
        <f t="shared" si="2"/>
        <v>2.65</v>
      </c>
      <c r="F51" s="56"/>
      <c r="G51" s="56"/>
      <c r="H51" s="56"/>
      <c r="I51" s="56"/>
      <c r="J51" s="66"/>
      <c r="K51" s="66"/>
      <c r="L51" s="66"/>
      <c r="M51" s="66"/>
      <c r="N51" s="66"/>
      <c r="O51" s="66"/>
      <c r="P51" s="66"/>
      <c r="Q51" s="61">
        <v>2.65</v>
      </c>
      <c r="R51" s="70"/>
    </row>
    <row r="52" spans="1:18">
      <c r="A52" s="20"/>
      <c r="B52" s="20"/>
      <c r="C52" s="20" t="s">
        <v>141</v>
      </c>
      <c r="D52" s="18" t="s">
        <v>142</v>
      </c>
      <c r="E52" s="54">
        <f t="shared" si="2"/>
        <v>152.97</v>
      </c>
      <c r="F52" s="56">
        <v>0</v>
      </c>
      <c r="G52" s="56">
        <v>80</v>
      </c>
      <c r="H52" s="56">
        <v>0</v>
      </c>
      <c r="I52" s="56">
        <v>0</v>
      </c>
      <c r="J52" s="66"/>
      <c r="K52" s="66"/>
      <c r="L52" s="66"/>
      <c r="M52" s="66"/>
      <c r="N52" s="66"/>
      <c r="O52" s="66"/>
      <c r="P52" s="66"/>
      <c r="Q52" s="61">
        <v>72.97</v>
      </c>
      <c r="R52" s="70"/>
    </row>
    <row r="53" spans="1:18">
      <c r="A53" s="20"/>
      <c r="B53" s="20"/>
      <c r="C53" s="20" t="s">
        <v>143</v>
      </c>
      <c r="D53" s="18" t="s">
        <v>144</v>
      </c>
      <c r="E53" s="54">
        <f t="shared" si="2"/>
        <v>2214.64</v>
      </c>
      <c r="F53" s="56">
        <v>2214.64</v>
      </c>
      <c r="G53" s="56">
        <v>0</v>
      </c>
      <c r="H53" s="56">
        <v>0</v>
      </c>
      <c r="I53" s="56">
        <v>0</v>
      </c>
      <c r="J53" s="66"/>
      <c r="K53" s="66"/>
      <c r="L53" s="66"/>
      <c r="M53" s="66"/>
      <c r="N53" s="66"/>
      <c r="O53" s="66"/>
      <c r="P53" s="66"/>
      <c r="Q53" s="66"/>
      <c r="R53" s="70"/>
    </row>
    <row r="54" spans="1:18">
      <c r="A54" s="20"/>
      <c r="B54" s="20"/>
      <c r="C54" s="20" t="s">
        <v>145</v>
      </c>
      <c r="D54" s="18" t="s">
        <v>146</v>
      </c>
      <c r="E54" s="54">
        <f t="shared" si="2"/>
        <v>1491.4</v>
      </c>
      <c r="F54" s="56">
        <v>0</v>
      </c>
      <c r="G54" s="56">
        <v>980.06</v>
      </c>
      <c r="H54" s="56">
        <v>0</v>
      </c>
      <c r="I54" s="56">
        <v>0</v>
      </c>
      <c r="J54" s="66"/>
      <c r="K54" s="65"/>
      <c r="L54" s="66"/>
      <c r="M54" s="65"/>
      <c r="N54" s="66"/>
      <c r="O54" s="65"/>
      <c r="P54" s="66"/>
      <c r="Q54" s="56">
        <v>511.34</v>
      </c>
      <c r="R54" s="70"/>
    </row>
    <row r="55" spans="1:18">
      <c r="A55" s="20" t="s">
        <v>147</v>
      </c>
      <c r="B55" s="20"/>
      <c r="C55" s="20"/>
      <c r="D55" s="18" t="s">
        <v>148</v>
      </c>
      <c r="E55" s="54">
        <f t="shared" si="2"/>
        <v>714.14</v>
      </c>
      <c r="F55" s="56">
        <f>F56</f>
        <v>714.14</v>
      </c>
      <c r="G55" s="56">
        <v>0</v>
      </c>
      <c r="H55" s="56">
        <v>0</v>
      </c>
      <c r="I55" s="56">
        <v>0</v>
      </c>
      <c r="J55" s="66"/>
      <c r="K55" s="65"/>
      <c r="L55" s="66"/>
      <c r="M55" s="65"/>
      <c r="N55" s="66"/>
      <c r="O55" s="65"/>
      <c r="P55" s="66"/>
      <c r="Q55" s="65">
        <f>Q56</f>
        <v>0</v>
      </c>
      <c r="R55" s="70"/>
    </row>
    <row r="56" spans="1:18">
      <c r="A56" s="20"/>
      <c r="B56" s="20" t="s">
        <v>149</v>
      </c>
      <c r="C56" s="20"/>
      <c r="D56" s="18" t="s">
        <v>150</v>
      </c>
      <c r="E56" s="54">
        <f t="shared" si="2"/>
        <v>714.14</v>
      </c>
      <c r="F56" s="56">
        <f>F57+F58</f>
        <v>714.14</v>
      </c>
      <c r="G56" s="56">
        <v>0</v>
      </c>
      <c r="H56" s="56">
        <v>0</v>
      </c>
      <c r="I56" s="56">
        <v>0</v>
      </c>
      <c r="J56" s="66"/>
      <c r="K56" s="66"/>
      <c r="L56" s="66"/>
      <c r="M56" s="66"/>
      <c r="N56" s="66"/>
      <c r="O56" s="66"/>
      <c r="P56" s="66"/>
      <c r="Q56" s="66">
        <f>Q57+Q58</f>
        <v>0</v>
      </c>
      <c r="R56" s="70"/>
    </row>
    <row r="57" spans="1:18">
      <c r="A57" s="57"/>
      <c r="B57" s="57"/>
      <c r="C57" s="57" t="s">
        <v>151</v>
      </c>
      <c r="D57" s="8" t="s">
        <v>152</v>
      </c>
      <c r="E57" s="58">
        <f t="shared" si="2"/>
        <v>318.68</v>
      </c>
      <c r="F57" s="59">
        <v>318.68</v>
      </c>
      <c r="G57" s="59">
        <v>0</v>
      </c>
      <c r="H57" s="59">
        <v>0</v>
      </c>
      <c r="I57" s="59">
        <v>0</v>
      </c>
      <c r="J57" s="66"/>
      <c r="K57" s="65"/>
      <c r="L57" s="66"/>
      <c r="M57" s="65"/>
      <c r="N57" s="66"/>
      <c r="O57" s="65"/>
      <c r="P57" s="66"/>
      <c r="Q57" s="65"/>
      <c r="R57" s="71"/>
    </row>
    <row r="58" spans="1:18">
      <c r="A58" s="13"/>
      <c r="B58" s="13"/>
      <c r="C58" s="13" t="s">
        <v>153</v>
      </c>
      <c r="D58" s="10" t="s">
        <v>154</v>
      </c>
      <c r="E58" s="60">
        <f t="shared" si="2"/>
        <v>395.46</v>
      </c>
      <c r="F58" s="61">
        <v>395.46</v>
      </c>
      <c r="G58" s="61">
        <v>0</v>
      </c>
      <c r="H58" s="61">
        <v>0</v>
      </c>
      <c r="I58" s="61">
        <v>0</v>
      </c>
      <c r="J58" s="63"/>
      <c r="K58" s="63"/>
      <c r="L58" s="63"/>
      <c r="M58" s="63"/>
      <c r="N58" s="63"/>
      <c r="O58" s="63"/>
      <c r="P58" s="63"/>
      <c r="Q58" s="63"/>
      <c r="R58" s="70"/>
    </row>
    <row r="59" spans="1:18">
      <c r="A59" s="13" t="s">
        <v>155</v>
      </c>
      <c r="B59" s="13"/>
      <c r="C59" s="13"/>
      <c r="D59" s="10" t="s">
        <v>156</v>
      </c>
      <c r="E59" s="60">
        <f t="shared" si="2"/>
        <v>565.19</v>
      </c>
      <c r="F59" s="61">
        <v>0</v>
      </c>
      <c r="G59" s="61">
        <f>G60</f>
        <v>253.2</v>
      </c>
      <c r="H59" s="61">
        <v>0</v>
      </c>
      <c r="I59" s="61">
        <v>0</v>
      </c>
      <c r="J59" s="63"/>
      <c r="K59" s="63"/>
      <c r="L59" s="63"/>
      <c r="M59" s="63"/>
      <c r="N59" s="63"/>
      <c r="O59" s="63"/>
      <c r="P59" s="63"/>
      <c r="Q59" s="63">
        <f>Q60</f>
        <v>311.99</v>
      </c>
      <c r="R59" s="70"/>
    </row>
    <row r="60" spans="1:18">
      <c r="A60" s="13"/>
      <c r="B60" s="13" t="s">
        <v>157</v>
      </c>
      <c r="C60" s="13"/>
      <c r="D60" s="10" t="s">
        <v>158</v>
      </c>
      <c r="E60" s="60">
        <f t="shared" si="2"/>
        <v>565.19</v>
      </c>
      <c r="F60" s="61">
        <v>0</v>
      </c>
      <c r="G60" s="61">
        <f>G61</f>
        <v>253.2</v>
      </c>
      <c r="H60" s="61">
        <v>0</v>
      </c>
      <c r="I60" s="61">
        <v>0</v>
      </c>
      <c r="J60" s="63"/>
      <c r="K60" s="63"/>
      <c r="L60" s="63"/>
      <c r="M60" s="63"/>
      <c r="N60" s="63"/>
      <c r="O60" s="63"/>
      <c r="P60" s="63"/>
      <c r="Q60" s="63">
        <f>Q61+Q62</f>
        <v>311.99</v>
      </c>
      <c r="R60" s="70"/>
    </row>
    <row r="61" spans="1:18">
      <c r="A61" s="13"/>
      <c r="B61" s="13"/>
      <c r="C61" s="13" t="s">
        <v>159</v>
      </c>
      <c r="D61" s="10" t="s">
        <v>160</v>
      </c>
      <c r="E61" s="60">
        <f t="shared" si="2"/>
        <v>563.78</v>
      </c>
      <c r="F61" s="61">
        <v>0</v>
      </c>
      <c r="G61" s="61">
        <v>253.2</v>
      </c>
      <c r="H61" s="61">
        <v>0</v>
      </c>
      <c r="I61" s="61">
        <v>0</v>
      </c>
      <c r="J61" s="63"/>
      <c r="K61" s="63"/>
      <c r="L61" s="63"/>
      <c r="M61" s="63"/>
      <c r="N61" s="63"/>
      <c r="O61" s="63"/>
      <c r="P61" s="63"/>
      <c r="Q61" s="61">
        <v>310.58</v>
      </c>
      <c r="R61" s="70"/>
    </row>
    <row r="62" spans="1:18">
      <c r="A62" s="62"/>
      <c r="B62" s="62"/>
      <c r="C62" s="62">
        <v>2240602</v>
      </c>
      <c r="D62" s="62" t="s">
        <v>161</v>
      </c>
      <c r="E62" s="60">
        <f t="shared" si="2"/>
        <v>1.41</v>
      </c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0">
        <v>1.41</v>
      </c>
      <c r="R62" s="70"/>
    </row>
  </sheetData>
  <mergeCells count="11">
    <mergeCell ref="A2:R2"/>
    <mergeCell ref="A4:C4"/>
    <mergeCell ref="F4:G4"/>
    <mergeCell ref="H4:I4"/>
    <mergeCell ref="J4:K4"/>
    <mergeCell ref="L4:M4"/>
    <mergeCell ref="N4:O4"/>
    <mergeCell ref="P4:Q4"/>
    <mergeCell ref="D4:D5"/>
    <mergeCell ref="E4:E5"/>
    <mergeCell ref="R4:R5"/>
  </mergeCells>
  <printOptions horizontalCentered="1"/>
  <pageMargins left="0.751388888888889" right="0.751388888888889" top="1" bottom="1" header="0.5" footer="0.5"/>
  <pageSetup paperSize="9" scale="61" fitToHeight="0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41"/>
  <sheetViews>
    <sheetView workbookViewId="0">
      <selection activeCell="G28" sqref="G28"/>
    </sheetView>
  </sheetViews>
  <sheetFormatPr defaultColWidth="10" defaultRowHeight="13.5" outlineLevelCol="4"/>
  <cols>
    <col min="1" max="1" width="30.775" customWidth="1"/>
    <col min="2" max="2" width="17.95" customWidth="1"/>
    <col min="3" max="3" width="24" customWidth="1"/>
    <col min="4" max="4" width="17.625" customWidth="1"/>
    <col min="5" max="5" width="9.375" customWidth="1"/>
  </cols>
  <sheetData>
    <row r="1" spans="1:1">
      <c r="A1" t="s">
        <v>172</v>
      </c>
    </row>
    <row r="2" customFormat="1" ht="22.75" customHeight="1" spans="1:5">
      <c r="A2" s="16" t="s">
        <v>173</v>
      </c>
      <c r="B2" s="16"/>
      <c r="C2" s="16"/>
      <c r="D2" s="16"/>
      <c r="E2" s="16"/>
    </row>
    <row r="3" customFormat="1" ht="15.65" customHeight="1" spans="5:5">
      <c r="E3" s="3" t="s">
        <v>9</v>
      </c>
    </row>
    <row r="4" s="1" customFormat="1" ht="35.4" customHeight="1" spans="1:5">
      <c r="A4" s="28" t="s">
        <v>174</v>
      </c>
      <c r="B4" s="28"/>
      <c r="C4" s="43" t="s">
        <v>175</v>
      </c>
      <c r="D4" s="44"/>
      <c r="E4" s="32" t="s">
        <v>68</v>
      </c>
    </row>
    <row r="5" s="1" customFormat="1" ht="14.3" customHeight="1" spans="1:5">
      <c r="A5" s="28" t="s">
        <v>176</v>
      </c>
      <c r="B5" s="28" t="s">
        <v>13</v>
      </c>
      <c r="C5" s="28" t="s">
        <v>176</v>
      </c>
      <c r="D5" s="28" t="s">
        <v>13</v>
      </c>
      <c r="E5" s="33"/>
    </row>
    <row r="6" customFormat="1" ht="15.65" customHeight="1" spans="1:5">
      <c r="A6" s="35" t="s">
        <v>177</v>
      </c>
      <c r="B6" s="45">
        <f>SUM(B7:B9)</f>
        <v>201697.32</v>
      </c>
      <c r="C6" s="18" t="s">
        <v>15</v>
      </c>
      <c r="D6" s="45"/>
      <c r="E6" s="34"/>
    </row>
    <row r="7" customFormat="1" ht="15.65" customHeight="1" spans="1:5">
      <c r="A7" s="35" t="s">
        <v>178</v>
      </c>
      <c r="B7" s="14">
        <v>15570.33</v>
      </c>
      <c r="C7" s="18" t="s">
        <v>17</v>
      </c>
      <c r="D7" s="45"/>
      <c r="E7" s="34"/>
    </row>
    <row r="8" customFormat="1" ht="15.65" customHeight="1" spans="1:5">
      <c r="A8" s="35" t="s">
        <v>179</v>
      </c>
      <c r="B8" s="14">
        <v>186126.99</v>
      </c>
      <c r="C8" s="18" t="s">
        <v>19</v>
      </c>
      <c r="D8" s="45"/>
      <c r="E8" s="34"/>
    </row>
    <row r="9" customFormat="1" ht="17.05" customHeight="1" spans="1:5">
      <c r="A9" s="35" t="s">
        <v>180</v>
      </c>
      <c r="B9" s="34"/>
      <c r="C9" s="18" t="s">
        <v>21</v>
      </c>
      <c r="D9" s="45"/>
      <c r="E9" s="34"/>
    </row>
    <row r="10" customFormat="1" ht="17.05" customHeight="1" spans="1:5">
      <c r="A10" s="35"/>
      <c r="B10" s="35"/>
      <c r="C10" s="18" t="s">
        <v>23</v>
      </c>
      <c r="D10" s="45"/>
      <c r="E10" s="34"/>
    </row>
    <row r="11" customFormat="1" ht="17.05" customHeight="1" spans="1:5">
      <c r="A11" s="35"/>
      <c r="B11" s="35"/>
      <c r="C11" s="18" t="s">
        <v>25</v>
      </c>
      <c r="D11" s="45"/>
      <c r="E11" s="34"/>
    </row>
    <row r="12" customFormat="1" ht="14.3" customHeight="1" spans="1:5">
      <c r="A12" s="35"/>
      <c r="B12" s="35"/>
      <c r="C12" s="18" t="s">
        <v>27</v>
      </c>
      <c r="D12" s="45"/>
      <c r="E12" s="34"/>
    </row>
    <row r="13" customFormat="1" ht="14.3" customHeight="1" spans="1:5">
      <c r="A13" s="35"/>
      <c r="B13" s="35"/>
      <c r="C13" s="18" t="s">
        <v>29</v>
      </c>
      <c r="D13" s="45">
        <v>348.71</v>
      </c>
      <c r="E13" s="34"/>
    </row>
    <row r="14" customFormat="1" ht="14.3" customHeight="1" spans="1:5">
      <c r="A14" s="35"/>
      <c r="B14" s="35"/>
      <c r="C14" s="18" t="s">
        <v>31</v>
      </c>
      <c r="D14" s="45">
        <v>252.12</v>
      </c>
      <c r="E14" s="34"/>
    </row>
    <row r="15" customFormat="1" ht="14.3" customHeight="1" spans="1:5">
      <c r="A15" s="35"/>
      <c r="B15" s="35"/>
      <c r="C15" s="18" t="s">
        <v>32</v>
      </c>
      <c r="D15" s="45">
        <v>518.39</v>
      </c>
      <c r="E15" s="34"/>
    </row>
    <row r="16" customFormat="1" ht="14.3" customHeight="1" spans="1:5">
      <c r="A16" s="35"/>
      <c r="B16" s="35"/>
      <c r="C16" s="18" t="s">
        <v>33</v>
      </c>
      <c r="D16" s="45">
        <v>186177.19</v>
      </c>
      <c r="E16" s="34"/>
    </row>
    <row r="17" customFormat="1" ht="14.3" customHeight="1" spans="1:5">
      <c r="A17" s="35"/>
      <c r="B17" s="35"/>
      <c r="C17" s="18" t="s">
        <v>34</v>
      </c>
      <c r="D17" s="45">
        <v>7627.97</v>
      </c>
      <c r="E17" s="34"/>
    </row>
    <row r="18" customFormat="1" ht="14.3" customHeight="1" spans="1:5">
      <c r="A18" s="35"/>
      <c r="B18" s="35"/>
      <c r="C18" s="18" t="s">
        <v>35</v>
      </c>
      <c r="D18" s="45">
        <v>0</v>
      </c>
      <c r="E18" s="34"/>
    </row>
    <row r="19" customFormat="1" ht="14.3" customHeight="1" spans="1:5">
      <c r="A19" s="35"/>
      <c r="B19" s="35"/>
      <c r="C19" s="18" t="s">
        <v>36</v>
      </c>
      <c r="D19" s="45">
        <v>0.01</v>
      </c>
      <c r="E19" s="34"/>
    </row>
    <row r="20" customFormat="1" ht="14.3" customHeight="1" spans="1:5">
      <c r="A20" s="35"/>
      <c r="B20" s="35"/>
      <c r="C20" s="18" t="s">
        <v>37</v>
      </c>
      <c r="D20" s="45">
        <v>0</v>
      </c>
      <c r="E20" s="34"/>
    </row>
    <row r="21" customFormat="1" ht="14.3" customHeight="1" spans="1:5">
      <c r="A21" s="35"/>
      <c r="B21" s="35"/>
      <c r="C21" s="18" t="s">
        <v>38</v>
      </c>
      <c r="D21" s="45">
        <v>0</v>
      </c>
      <c r="E21" s="34"/>
    </row>
    <row r="22" customFormat="1" ht="14.3" customHeight="1" spans="1:5">
      <c r="A22" s="35"/>
      <c r="B22" s="35"/>
      <c r="C22" s="18" t="s">
        <v>39</v>
      </c>
      <c r="D22" s="45">
        <v>0</v>
      </c>
      <c r="E22" s="34"/>
    </row>
    <row r="23" customFormat="1" ht="14.3" customHeight="1" spans="1:5">
      <c r="A23" s="35"/>
      <c r="B23" s="35"/>
      <c r="C23" s="18" t="s">
        <v>40</v>
      </c>
      <c r="D23" s="45">
        <v>11698.24</v>
      </c>
      <c r="E23" s="34"/>
    </row>
    <row r="24" customFormat="1" ht="14.3" customHeight="1" spans="1:5">
      <c r="A24" s="35"/>
      <c r="B24" s="35"/>
      <c r="C24" s="18" t="s">
        <v>41</v>
      </c>
      <c r="D24" s="45">
        <v>714.14</v>
      </c>
      <c r="E24" s="34"/>
    </row>
    <row r="25" customFormat="1" ht="14.3" customHeight="1" spans="1:5">
      <c r="A25" s="35"/>
      <c r="B25" s="35"/>
      <c r="C25" s="18" t="s">
        <v>42</v>
      </c>
      <c r="D25" s="45">
        <v>0</v>
      </c>
      <c r="E25" s="34"/>
    </row>
    <row r="26" customFormat="1" ht="14.3" customHeight="1" spans="1:5">
      <c r="A26" s="35"/>
      <c r="B26" s="35"/>
      <c r="C26" s="18" t="s">
        <v>43</v>
      </c>
      <c r="D26" s="45">
        <v>0</v>
      </c>
      <c r="E26" s="34"/>
    </row>
    <row r="27" customFormat="1" ht="14.3" customHeight="1" spans="1:5">
      <c r="A27" s="35"/>
      <c r="B27" s="35"/>
      <c r="C27" s="18" t="s">
        <v>44</v>
      </c>
      <c r="D27" s="45">
        <v>565.19</v>
      </c>
      <c r="E27" s="34"/>
    </row>
    <row r="28" customFormat="1" ht="14.3" customHeight="1" spans="1:5">
      <c r="A28" s="35"/>
      <c r="B28" s="35"/>
      <c r="C28" s="18" t="s">
        <v>45</v>
      </c>
      <c r="D28" s="45"/>
      <c r="E28" s="34"/>
    </row>
    <row r="29" customFormat="1" ht="14.3" customHeight="1" spans="1:5">
      <c r="A29" s="35"/>
      <c r="B29" s="35"/>
      <c r="C29" s="18" t="s">
        <v>46</v>
      </c>
      <c r="D29" s="45"/>
      <c r="E29" s="34"/>
    </row>
    <row r="30" customFormat="1" ht="14.3" customHeight="1" spans="1:5">
      <c r="A30" s="35"/>
      <c r="B30" s="35"/>
      <c r="C30" s="18" t="s">
        <v>47</v>
      </c>
      <c r="D30" s="45"/>
      <c r="E30" s="34"/>
    </row>
    <row r="31" customFormat="1" ht="14.3" customHeight="1" spans="1:5">
      <c r="A31" s="35"/>
      <c r="B31" s="35"/>
      <c r="C31" s="18" t="s">
        <v>48</v>
      </c>
      <c r="D31" s="45"/>
      <c r="E31" s="34"/>
    </row>
    <row r="32" customFormat="1" ht="14.3" customHeight="1" spans="1:5">
      <c r="A32" s="35"/>
      <c r="B32" s="35"/>
      <c r="C32" s="18" t="s">
        <v>49</v>
      </c>
      <c r="D32" s="45"/>
      <c r="E32" s="34"/>
    </row>
    <row r="33" customFormat="1" ht="14.3" customHeight="1" spans="1:5">
      <c r="A33" s="35"/>
      <c r="B33" s="35"/>
      <c r="C33" s="18" t="s">
        <v>50</v>
      </c>
      <c r="D33" s="45"/>
      <c r="E33" s="34"/>
    </row>
    <row r="34" customFormat="1" ht="14.3" customHeight="1" spans="1:5">
      <c r="A34" s="35"/>
      <c r="B34" s="35"/>
      <c r="C34" s="18"/>
      <c r="D34" s="45"/>
      <c r="E34" s="34"/>
    </row>
    <row r="35" customFormat="1" ht="14.3" customHeight="1" spans="1:5">
      <c r="A35" s="35" t="s">
        <v>181</v>
      </c>
      <c r="B35" s="45">
        <f>SUM(B36:B38)</f>
        <v>6204.64</v>
      </c>
      <c r="C35" s="18"/>
      <c r="D35" s="45"/>
      <c r="E35" s="34"/>
    </row>
    <row r="36" customFormat="1" ht="14.3" customHeight="1" spans="1:5">
      <c r="A36" s="35" t="s">
        <v>182</v>
      </c>
      <c r="B36" s="45">
        <v>6204.64</v>
      </c>
      <c r="C36" s="35"/>
      <c r="D36" s="35"/>
      <c r="E36" s="35"/>
    </row>
    <row r="37" customFormat="1" ht="14.3" customHeight="1" spans="1:5">
      <c r="A37" s="35" t="s">
        <v>183</v>
      </c>
      <c r="B37" s="45">
        <v>0</v>
      </c>
      <c r="C37" s="30" t="s">
        <v>184</v>
      </c>
      <c r="D37" s="45">
        <f>SUM(D6:D35)</f>
        <v>207901.96</v>
      </c>
      <c r="E37" s="45"/>
    </row>
    <row r="38" customFormat="1" ht="14.3" customHeight="1" spans="1:5">
      <c r="A38" s="35" t="s">
        <v>185</v>
      </c>
      <c r="B38" s="45">
        <v>0</v>
      </c>
      <c r="C38" s="30" t="s">
        <v>54</v>
      </c>
      <c r="D38" s="45">
        <v>0</v>
      </c>
      <c r="E38" s="46"/>
    </row>
    <row r="39" spans="1:5">
      <c r="A39" s="46"/>
      <c r="B39" s="47"/>
      <c r="C39" s="48"/>
      <c r="D39" s="48"/>
      <c r="E39" s="48"/>
    </row>
    <row r="40" spans="1:5">
      <c r="A40" s="49" t="s">
        <v>186</v>
      </c>
      <c r="B40" s="42">
        <f>B6+B35</f>
        <v>207901.96</v>
      </c>
      <c r="C40" s="49" t="s">
        <v>187</v>
      </c>
      <c r="D40" s="45">
        <f>SUM(D37:D38)</f>
        <v>207901.96</v>
      </c>
      <c r="E40" s="9"/>
    </row>
    <row r="41" spans="1:5">
      <c r="A41" s="50" t="s">
        <v>188</v>
      </c>
      <c r="B41" s="51"/>
      <c r="C41" s="51"/>
      <c r="D41" s="51"/>
      <c r="E41" s="51"/>
    </row>
  </sheetData>
  <mergeCells count="5">
    <mergeCell ref="A2:E2"/>
    <mergeCell ref="A4:B4"/>
    <mergeCell ref="C4:D4"/>
    <mergeCell ref="A41:E41"/>
    <mergeCell ref="E4:E5"/>
  </mergeCells>
  <printOptions horizontalCentered="1"/>
  <pageMargins left="0.751388888888889" right="0.751388888888889" top="1" bottom="1" header="0.5" footer="0.5"/>
  <pageSetup paperSize="9" scale="71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8"/>
  <sheetViews>
    <sheetView workbookViewId="0">
      <selection activeCell="H14" sqref="H14"/>
    </sheetView>
  </sheetViews>
  <sheetFormatPr defaultColWidth="10" defaultRowHeight="13.5" outlineLevelCol="7"/>
  <cols>
    <col min="1" max="3" width="7.69166666666667" customWidth="1"/>
    <col min="4" max="4" width="30.775" customWidth="1"/>
    <col min="5" max="8" width="17.95" customWidth="1"/>
    <col min="9" max="9" width="9.76666666666667" customWidth="1"/>
  </cols>
  <sheetData>
    <row r="1" spans="1:1">
      <c r="A1" t="s">
        <v>189</v>
      </c>
    </row>
    <row r="2" customFormat="1" ht="22.75" customHeight="1" spans="1:8">
      <c r="A2" s="16" t="s">
        <v>190</v>
      </c>
      <c r="B2" s="16"/>
      <c r="C2" s="16"/>
      <c r="D2" s="16"/>
      <c r="E2" s="16"/>
      <c r="F2" s="16"/>
      <c r="G2" s="16"/>
      <c r="H2" s="16"/>
    </row>
    <row r="3" customFormat="1" ht="15.65" customHeight="1" spans="8:8">
      <c r="H3" s="3" t="s">
        <v>9</v>
      </c>
    </row>
    <row r="4" s="1" customFormat="1" ht="14.3" customHeight="1" spans="1:8">
      <c r="A4" s="28" t="s">
        <v>60</v>
      </c>
      <c r="B4" s="28"/>
      <c r="C4" s="28"/>
      <c r="D4" s="28" t="s">
        <v>61</v>
      </c>
      <c r="E4" s="28" t="s">
        <v>62</v>
      </c>
      <c r="F4" s="28" t="s">
        <v>169</v>
      </c>
      <c r="G4" s="32" t="s">
        <v>170</v>
      </c>
      <c r="H4" s="28" t="s">
        <v>68</v>
      </c>
    </row>
    <row r="5" s="1" customFormat="1" ht="14.3" customHeight="1" spans="1:8">
      <c r="A5" s="28"/>
      <c r="B5" s="28"/>
      <c r="C5" s="28"/>
      <c r="D5" s="28"/>
      <c r="E5" s="28"/>
      <c r="F5" s="28"/>
      <c r="G5" s="33"/>
      <c r="H5" s="28"/>
    </row>
    <row r="6" customFormat="1" ht="14.3" customHeight="1" spans="1:8">
      <c r="A6" s="30" t="s">
        <v>69</v>
      </c>
      <c r="B6" s="30" t="s">
        <v>70</v>
      </c>
      <c r="C6" s="30" t="s">
        <v>71</v>
      </c>
      <c r="D6" s="30" t="s">
        <v>62</v>
      </c>
      <c r="E6" s="34">
        <f>F6+G6</f>
        <v>15570.33</v>
      </c>
      <c r="F6" s="34">
        <f>F7+F10+F14+F23+F32+F36</f>
        <v>5036.68</v>
      </c>
      <c r="G6" s="34">
        <f>G7+G10+G14+G23+G32+G36</f>
        <v>10533.65</v>
      </c>
      <c r="H6" s="35"/>
    </row>
    <row r="7" spans="1:8">
      <c r="A7" s="20" t="s">
        <v>72</v>
      </c>
      <c r="B7" s="20"/>
      <c r="C7" s="20"/>
      <c r="D7" s="18" t="s">
        <v>73</v>
      </c>
      <c r="E7" s="34">
        <f>F7+G7</f>
        <v>348.71</v>
      </c>
      <c r="F7" s="36">
        <f>F8</f>
        <v>348.71</v>
      </c>
      <c r="G7" s="34">
        <v>0</v>
      </c>
      <c r="H7" s="35"/>
    </row>
    <row r="8" spans="1:8">
      <c r="A8" s="5"/>
      <c r="B8" s="20" t="s">
        <v>74</v>
      </c>
      <c r="C8" s="20"/>
      <c r="D8" s="18" t="s">
        <v>75</v>
      </c>
      <c r="E8" s="34">
        <f t="shared" ref="E8:E38" si="0">F8+G8</f>
        <v>348.71</v>
      </c>
      <c r="F8" s="36">
        <f>F9</f>
        <v>348.71</v>
      </c>
      <c r="G8" s="37">
        <v>0</v>
      </c>
      <c r="H8" s="38"/>
    </row>
    <row r="9" spans="1:8">
      <c r="A9" s="24"/>
      <c r="B9" s="20"/>
      <c r="C9" s="20" t="s">
        <v>76</v>
      </c>
      <c r="D9" s="18" t="s">
        <v>77</v>
      </c>
      <c r="E9" s="34">
        <f t="shared" si="0"/>
        <v>348.71</v>
      </c>
      <c r="F9" s="36">
        <v>348.71</v>
      </c>
      <c r="G9" s="39">
        <v>0</v>
      </c>
      <c r="H9" s="40"/>
    </row>
    <row r="10" spans="1:8">
      <c r="A10" s="20" t="s">
        <v>78</v>
      </c>
      <c r="B10" s="20"/>
      <c r="C10" s="20"/>
      <c r="D10" s="18" t="s">
        <v>79</v>
      </c>
      <c r="E10" s="34">
        <f t="shared" si="0"/>
        <v>252.12</v>
      </c>
      <c r="F10" s="36">
        <f>F11</f>
        <v>252.12</v>
      </c>
      <c r="G10" s="39">
        <v>0</v>
      </c>
      <c r="H10" s="40"/>
    </row>
    <row r="11" spans="1:8">
      <c r="A11" s="5"/>
      <c r="B11" s="20" t="s">
        <v>80</v>
      </c>
      <c r="C11" s="20"/>
      <c r="D11" s="18" t="s">
        <v>81</v>
      </c>
      <c r="E11" s="34">
        <f t="shared" si="0"/>
        <v>252.12</v>
      </c>
      <c r="F11" s="36">
        <f>F12+F13</f>
        <v>252.12</v>
      </c>
      <c r="G11" s="39">
        <v>0</v>
      </c>
      <c r="H11" s="40"/>
    </row>
    <row r="12" spans="1:8">
      <c r="A12" s="41"/>
      <c r="B12" s="5"/>
      <c r="C12" s="20" t="s">
        <v>82</v>
      </c>
      <c r="D12" s="18" t="s">
        <v>83</v>
      </c>
      <c r="E12" s="34">
        <f t="shared" si="0"/>
        <v>156.02</v>
      </c>
      <c r="F12" s="36">
        <v>156.02</v>
      </c>
      <c r="G12" s="39">
        <v>0</v>
      </c>
      <c r="H12" s="40"/>
    </row>
    <row r="13" spans="1:8">
      <c r="A13" s="24"/>
      <c r="B13" s="24"/>
      <c r="C13" s="20" t="s">
        <v>84</v>
      </c>
      <c r="D13" s="18" t="s">
        <v>85</v>
      </c>
      <c r="E13" s="34">
        <f t="shared" si="0"/>
        <v>96.1</v>
      </c>
      <c r="F13" s="36">
        <v>96.1</v>
      </c>
      <c r="G13" s="39">
        <v>0</v>
      </c>
      <c r="H13" s="9"/>
    </row>
    <row r="14" spans="1:8">
      <c r="A14" s="20" t="s">
        <v>101</v>
      </c>
      <c r="B14" s="20"/>
      <c r="C14" s="20"/>
      <c r="D14" s="18" t="s">
        <v>102</v>
      </c>
      <c r="E14" s="34">
        <f t="shared" si="0"/>
        <v>3418.41</v>
      </c>
      <c r="F14" s="36">
        <f>F15</f>
        <v>0</v>
      </c>
      <c r="G14" s="39">
        <f>G15</f>
        <v>3418.41</v>
      </c>
      <c r="H14" s="9"/>
    </row>
    <row r="15" spans="1:8">
      <c r="A15" s="5"/>
      <c r="B15" s="20" t="s">
        <v>103</v>
      </c>
      <c r="C15" s="20"/>
      <c r="D15" s="18" t="s">
        <v>104</v>
      </c>
      <c r="E15" s="34">
        <f t="shared" si="0"/>
        <v>3418.41</v>
      </c>
      <c r="F15" s="36">
        <f>SUM(F16:F22)</f>
        <v>0</v>
      </c>
      <c r="G15" s="36">
        <f>SUM(G16:G22)</f>
        <v>3418.41</v>
      </c>
      <c r="H15" s="9"/>
    </row>
    <row r="16" spans="1:8">
      <c r="A16" s="41"/>
      <c r="B16" s="5"/>
      <c r="C16" s="20" t="s">
        <v>105</v>
      </c>
      <c r="D16" s="18" t="s">
        <v>106</v>
      </c>
      <c r="E16" s="34">
        <f t="shared" si="0"/>
        <v>378.8</v>
      </c>
      <c r="F16" s="36">
        <v>0</v>
      </c>
      <c r="G16" s="39">
        <v>378.8</v>
      </c>
      <c r="H16" s="9"/>
    </row>
    <row r="17" spans="1:8">
      <c r="A17" s="41"/>
      <c r="B17" s="41"/>
      <c r="C17" s="20" t="s">
        <v>109</v>
      </c>
      <c r="D17" s="18" t="s">
        <v>110</v>
      </c>
      <c r="E17" s="34">
        <f t="shared" si="0"/>
        <v>133.2</v>
      </c>
      <c r="F17" s="36">
        <v>0</v>
      </c>
      <c r="G17" s="39">
        <v>133.2</v>
      </c>
      <c r="H17" s="9"/>
    </row>
    <row r="18" spans="1:8">
      <c r="A18" s="41"/>
      <c r="B18" s="41"/>
      <c r="C18" s="20" t="s">
        <v>111</v>
      </c>
      <c r="D18" s="18" t="s">
        <v>112</v>
      </c>
      <c r="E18" s="34">
        <f t="shared" si="0"/>
        <v>4.32</v>
      </c>
      <c r="F18" s="36">
        <v>0</v>
      </c>
      <c r="G18" s="39">
        <v>4.32</v>
      </c>
      <c r="H18" s="9"/>
    </row>
    <row r="19" spans="1:8">
      <c r="A19" s="41"/>
      <c r="B19" s="41"/>
      <c r="C19" s="20" t="s">
        <v>113</v>
      </c>
      <c r="D19" s="18" t="s">
        <v>114</v>
      </c>
      <c r="E19" s="34">
        <f t="shared" si="0"/>
        <v>300</v>
      </c>
      <c r="F19" s="36">
        <v>0</v>
      </c>
      <c r="G19" s="39">
        <v>300</v>
      </c>
      <c r="H19" s="9"/>
    </row>
    <row r="20" spans="1:8">
      <c r="A20" s="41"/>
      <c r="B20" s="41"/>
      <c r="C20" s="20" t="s">
        <v>171</v>
      </c>
      <c r="D20" s="18" t="s">
        <v>116</v>
      </c>
      <c r="E20" s="34">
        <f t="shared" si="0"/>
        <v>196.2</v>
      </c>
      <c r="F20" s="36">
        <v>0</v>
      </c>
      <c r="G20" s="39">
        <v>196.2</v>
      </c>
      <c r="H20" s="9"/>
    </row>
    <row r="21" spans="1:8">
      <c r="A21" s="41"/>
      <c r="B21" s="41"/>
      <c r="C21" s="20" t="s">
        <v>118</v>
      </c>
      <c r="D21" s="18" t="s">
        <v>119</v>
      </c>
      <c r="E21" s="34">
        <f t="shared" si="0"/>
        <v>2400</v>
      </c>
      <c r="F21" s="36">
        <v>0</v>
      </c>
      <c r="G21" s="39">
        <v>2400</v>
      </c>
      <c r="H21" s="9"/>
    </row>
    <row r="22" spans="1:8">
      <c r="A22" s="24"/>
      <c r="B22" s="24"/>
      <c r="C22" s="20" t="s">
        <v>120</v>
      </c>
      <c r="D22" s="18" t="s">
        <v>121</v>
      </c>
      <c r="E22" s="34">
        <f t="shared" si="0"/>
        <v>5.89</v>
      </c>
      <c r="F22" s="36">
        <v>0</v>
      </c>
      <c r="G22" s="39">
        <v>5.89</v>
      </c>
      <c r="H22" s="9"/>
    </row>
    <row r="23" spans="1:8">
      <c r="A23" s="20" t="s">
        <v>128</v>
      </c>
      <c r="B23" s="20"/>
      <c r="C23" s="20"/>
      <c r="D23" s="18" t="s">
        <v>129</v>
      </c>
      <c r="E23" s="34">
        <f t="shared" si="0"/>
        <v>10583.75</v>
      </c>
      <c r="F23" s="36">
        <f>F24</f>
        <v>3721.71</v>
      </c>
      <c r="G23" s="39">
        <f>G24</f>
        <v>6862.04</v>
      </c>
      <c r="H23" s="9"/>
    </row>
    <row r="24" spans="1:8">
      <c r="A24" s="5"/>
      <c r="B24" s="20" t="s">
        <v>130</v>
      </c>
      <c r="C24" s="20"/>
      <c r="D24" s="18" t="s">
        <v>131</v>
      </c>
      <c r="E24" s="34">
        <f t="shared" si="0"/>
        <v>10583.75</v>
      </c>
      <c r="F24" s="36">
        <f>SUM(F25:F31)</f>
        <v>3721.71</v>
      </c>
      <c r="G24" s="36">
        <f>SUM(G25:G31)</f>
        <v>6862.04</v>
      </c>
      <c r="H24" s="9"/>
    </row>
    <row r="25" spans="1:8">
      <c r="A25" s="41"/>
      <c r="B25" s="5"/>
      <c r="C25" s="20" t="s">
        <v>132</v>
      </c>
      <c r="D25" s="18" t="s">
        <v>133</v>
      </c>
      <c r="E25" s="34">
        <f t="shared" si="0"/>
        <v>1634.31</v>
      </c>
      <c r="F25" s="36">
        <v>1507.07</v>
      </c>
      <c r="G25" s="39">
        <v>127.24</v>
      </c>
      <c r="H25" s="9"/>
    </row>
    <row r="26" spans="1:8">
      <c r="A26" s="41"/>
      <c r="B26" s="41"/>
      <c r="C26" s="20" t="s">
        <v>134</v>
      </c>
      <c r="D26" s="18" t="s">
        <v>135</v>
      </c>
      <c r="E26" s="34">
        <f t="shared" si="0"/>
        <v>1662</v>
      </c>
      <c r="F26" s="36">
        <v>0</v>
      </c>
      <c r="G26" s="39">
        <v>1662</v>
      </c>
      <c r="H26" s="9"/>
    </row>
    <row r="27" spans="1:8">
      <c r="A27" s="41"/>
      <c r="B27" s="41"/>
      <c r="C27" s="20" t="s">
        <v>136</v>
      </c>
      <c r="D27" s="18" t="s">
        <v>137</v>
      </c>
      <c r="E27" s="34">
        <f t="shared" si="0"/>
        <v>2572.74</v>
      </c>
      <c r="F27" s="36">
        <v>0</v>
      </c>
      <c r="G27" s="39">
        <v>2572.74</v>
      </c>
      <c r="H27" s="9"/>
    </row>
    <row r="28" spans="1:8">
      <c r="A28" s="41"/>
      <c r="B28" s="41"/>
      <c r="C28" s="20" t="s">
        <v>138</v>
      </c>
      <c r="D28" s="18" t="s">
        <v>139</v>
      </c>
      <c r="E28" s="34">
        <f t="shared" si="0"/>
        <v>1440</v>
      </c>
      <c r="F28" s="36">
        <v>0</v>
      </c>
      <c r="G28" s="39">
        <v>1440</v>
      </c>
      <c r="H28" s="9"/>
    </row>
    <row r="29" spans="1:8">
      <c r="A29" s="41"/>
      <c r="B29" s="41"/>
      <c r="C29" s="20" t="s">
        <v>141</v>
      </c>
      <c r="D29" s="18" t="s">
        <v>142</v>
      </c>
      <c r="E29" s="34">
        <f t="shared" si="0"/>
        <v>80</v>
      </c>
      <c r="F29" s="36">
        <v>0</v>
      </c>
      <c r="G29" s="39">
        <v>80</v>
      </c>
      <c r="H29" s="9"/>
    </row>
    <row r="30" spans="1:8">
      <c r="A30" s="41"/>
      <c r="B30" s="41"/>
      <c r="C30" s="20" t="s">
        <v>143</v>
      </c>
      <c r="D30" s="18" t="s">
        <v>144</v>
      </c>
      <c r="E30" s="34">
        <f t="shared" si="0"/>
        <v>2214.64</v>
      </c>
      <c r="F30" s="36">
        <v>2214.64</v>
      </c>
      <c r="G30" s="39">
        <v>0</v>
      </c>
      <c r="H30" s="9"/>
    </row>
    <row r="31" spans="1:8">
      <c r="A31" s="24"/>
      <c r="B31" s="24"/>
      <c r="C31" s="20" t="s">
        <v>145</v>
      </c>
      <c r="D31" s="18" t="s">
        <v>146</v>
      </c>
      <c r="E31" s="34">
        <f t="shared" si="0"/>
        <v>980.06</v>
      </c>
      <c r="F31" s="36">
        <v>0</v>
      </c>
      <c r="G31" s="39">
        <v>980.06</v>
      </c>
      <c r="H31" s="9"/>
    </row>
    <row r="32" spans="1:8">
      <c r="A32" s="20" t="s">
        <v>147</v>
      </c>
      <c r="B32" s="20"/>
      <c r="C32" s="20"/>
      <c r="D32" s="18" t="s">
        <v>148</v>
      </c>
      <c r="E32" s="34">
        <f t="shared" si="0"/>
        <v>714.14</v>
      </c>
      <c r="F32" s="36">
        <f>F33</f>
        <v>714.14</v>
      </c>
      <c r="G32" s="39">
        <v>0</v>
      </c>
      <c r="H32" s="9"/>
    </row>
    <row r="33" spans="1:8">
      <c r="A33" s="5"/>
      <c r="B33" s="20" t="s">
        <v>149</v>
      </c>
      <c r="C33" s="20"/>
      <c r="D33" s="18" t="s">
        <v>150</v>
      </c>
      <c r="E33" s="34">
        <f t="shared" si="0"/>
        <v>714.14</v>
      </c>
      <c r="F33" s="36">
        <f>F34+F35</f>
        <v>714.14</v>
      </c>
      <c r="G33" s="39">
        <v>0</v>
      </c>
      <c r="H33" s="9"/>
    </row>
    <row r="34" spans="1:8">
      <c r="A34" s="41"/>
      <c r="B34" s="5"/>
      <c r="C34" s="20" t="s">
        <v>151</v>
      </c>
      <c r="D34" s="18" t="s">
        <v>152</v>
      </c>
      <c r="E34" s="34">
        <f t="shared" si="0"/>
        <v>318.68</v>
      </c>
      <c r="F34" s="36">
        <v>318.68</v>
      </c>
      <c r="G34" s="39">
        <v>0</v>
      </c>
      <c r="H34" s="9"/>
    </row>
    <row r="35" spans="1:8">
      <c r="A35" s="24"/>
      <c r="B35" s="24"/>
      <c r="C35" s="20" t="s">
        <v>153</v>
      </c>
      <c r="D35" s="18" t="s">
        <v>154</v>
      </c>
      <c r="E35" s="34">
        <f t="shared" si="0"/>
        <v>395.46</v>
      </c>
      <c r="F35" s="36">
        <v>395.46</v>
      </c>
      <c r="G35" s="39">
        <v>0</v>
      </c>
      <c r="H35" s="9"/>
    </row>
    <row r="36" spans="1:8">
      <c r="A36" s="20" t="s">
        <v>155</v>
      </c>
      <c r="B36" s="20"/>
      <c r="C36" s="20"/>
      <c r="D36" s="18" t="s">
        <v>156</v>
      </c>
      <c r="E36" s="34">
        <f t="shared" si="0"/>
        <v>253.2</v>
      </c>
      <c r="F36" s="36">
        <f>F37</f>
        <v>0</v>
      </c>
      <c r="G36" s="36">
        <f>G37</f>
        <v>253.2</v>
      </c>
      <c r="H36" s="9"/>
    </row>
    <row r="37" spans="1:8">
      <c r="A37" s="5"/>
      <c r="B37" s="20" t="s">
        <v>157</v>
      </c>
      <c r="C37" s="20"/>
      <c r="D37" s="18" t="s">
        <v>158</v>
      </c>
      <c r="E37" s="34">
        <f t="shared" si="0"/>
        <v>253.2</v>
      </c>
      <c r="F37" s="36">
        <f>F38</f>
        <v>0</v>
      </c>
      <c r="G37" s="36">
        <f>G38</f>
        <v>253.2</v>
      </c>
      <c r="H37" s="9"/>
    </row>
    <row r="38" spans="1:8">
      <c r="A38" s="24"/>
      <c r="B38" s="20"/>
      <c r="C38" s="20" t="s">
        <v>159</v>
      </c>
      <c r="D38" s="18" t="s">
        <v>160</v>
      </c>
      <c r="E38" s="34">
        <f t="shared" si="0"/>
        <v>253.2</v>
      </c>
      <c r="F38" s="42">
        <v>0</v>
      </c>
      <c r="G38" s="39">
        <v>253.2</v>
      </c>
      <c r="H38" s="9"/>
    </row>
  </sheetData>
  <mergeCells count="17">
    <mergeCell ref="A2:H2"/>
    <mergeCell ref="A8:A9"/>
    <mergeCell ref="A11:A13"/>
    <mergeCell ref="A15:A22"/>
    <mergeCell ref="A24:A31"/>
    <mergeCell ref="A33:A35"/>
    <mergeCell ref="A37:A38"/>
    <mergeCell ref="B12:B13"/>
    <mergeCell ref="B16:B22"/>
    <mergeCell ref="B25:B31"/>
    <mergeCell ref="B34:B35"/>
    <mergeCell ref="D4:D5"/>
    <mergeCell ref="E4:E5"/>
    <mergeCell ref="F4:F5"/>
    <mergeCell ref="G4:G5"/>
    <mergeCell ref="H4:H5"/>
    <mergeCell ref="A4:C5"/>
  </mergeCells>
  <printOptions horizontalCentered="1"/>
  <pageMargins left="0.751388888888889" right="0.751388888888889" top="1" bottom="1" header="0.5" footer="0.5"/>
  <pageSetup paperSize="9" scale="80" fitToHeight="0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85"/>
  <sheetViews>
    <sheetView topLeftCell="A24" workbookViewId="0">
      <selection activeCell="F18" sqref="F18"/>
    </sheetView>
  </sheetViews>
  <sheetFormatPr defaultColWidth="10" defaultRowHeight="13.5" outlineLevelCol="5"/>
  <cols>
    <col min="1" max="1" width="15.3333333333333" customWidth="1"/>
    <col min="2" max="2" width="30.775" customWidth="1"/>
    <col min="3" max="3" width="17.95" customWidth="1"/>
    <col min="4" max="4" width="15.3333333333333" customWidth="1"/>
    <col min="5" max="5" width="30.775" customWidth="1"/>
    <col min="6" max="6" width="17.95" customWidth="1"/>
    <col min="7" max="7" width="9.76666666666667" customWidth="1"/>
  </cols>
  <sheetData>
    <row r="1" spans="1:1">
      <c r="A1" t="s">
        <v>191</v>
      </c>
    </row>
    <row r="2" customFormat="1" ht="28.45" customHeight="1" spans="1:6">
      <c r="A2" s="16" t="s">
        <v>192</v>
      </c>
      <c r="B2" s="16"/>
      <c r="C2" s="16"/>
      <c r="D2" s="16"/>
      <c r="E2" s="16"/>
      <c r="F2" s="16"/>
    </row>
    <row r="3" customFormat="1" ht="17.05" customHeight="1" spans="1:6">
      <c r="A3" s="27"/>
      <c r="B3" s="27"/>
      <c r="C3" s="27"/>
      <c r="D3" s="27"/>
      <c r="E3" s="27"/>
      <c r="F3" s="3" t="s">
        <v>9</v>
      </c>
    </row>
    <row r="4" s="1" customFormat="1" spans="1:6">
      <c r="A4" s="28" t="s">
        <v>193</v>
      </c>
      <c r="B4" s="28" t="s">
        <v>194</v>
      </c>
      <c r="C4" s="28" t="s">
        <v>195</v>
      </c>
      <c r="D4" s="28" t="s">
        <v>196</v>
      </c>
      <c r="E4" s="29" t="s">
        <v>197</v>
      </c>
      <c r="F4" s="28" t="s">
        <v>195</v>
      </c>
    </row>
    <row r="5" spans="1:6">
      <c r="A5" s="30" t="s">
        <v>62</v>
      </c>
      <c r="B5" s="30"/>
      <c r="C5" s="19">
        <f>C6+C18+C45+C82</f>
        <v>5036.68</v>
      </c>
      <c r="D5" s="31" t="s">
        <v>62</v>
      </c>
      <c r="E5" s="31"/>
      <c r="F5" s="19">
        <f>F6+F18+F45+F82</f>
        <v>5036.68</v>
      </c>
    </row>
    <row r="6" spans="1:6">
      <c r="A6" s="20">
        <v>501</v>
      </c>
      <c r="B6" s="20" t="s">
        <v>198</v>
      </c>
      <c r="C6" s="19">
        <f>C7+C10+C14+C15</f>
        <v>1880.04</v>
      </c>
      <c r="D6" s="20">
        <v>301</v>
      </c>
      <c r="E6" s="20" t="s">
        <v>199</v>
      </c>
      <c r="F6" s="19">
        <f>SUM(F7:F17)</f>
        <v>1880.04</v>
      </c>
    </row>
    <row r="7" spans="1:6">
      <c r="A7" s="20" t="s">
        <v>200</v>
      </c>
      <c r="B7" s="20" t="s">
        <v>201</v>
      </c>
      <c r="C7" s="19">
        <v>803.7</v>
      </c>
      <c r="D7" s="20" t="s">
        <v>202</v>
      </c>
      <c r="E7" s="20" t="s">
        <v>203</v>
      </c>
      <c r="F7" s="19">
        <v>392.75</v>
      </c>
    </row>
    <row r="8" spans="1:6">
      <c r="A8" s="20"/>
      <c r="B8" s="20"/>
      <c r="C8" s="19"/>
      <c r="D8" s="20" t="s">
        <v>204</v>
      </c>
      <c r="E8" s="20" t="s">
        <v>205</v>
      </c>
      <c r="F8" s="19">
        <v>310.43</v>
      </c>
    </row>
    <row r="9" spans="1:6">
      <c r="A9" s="20"/>
      <c r="B9" s="20"/>
      <c r="C9" s="19"/>
      <c r="D9" s="20" t="s">
        <v>206</v>
      </c>
      <c r="E9" s="20" t="s">
        <v>207</v>
      </c>
      <c r="F9" s="19">
        <v>100.52</v>
      </c>
    </row>
    <row r="10" spans="1:6">
      <c r="A10" s="20" t="s">
        <v>208</v>
      </c>
      <c r="B10" s="20" t="s">
        <v>209</v>
      </c>
      <c r="C10" s="19">
        <v>609.55</v>
      </c>
      <c r="D10" s="20" t="s">
        <v>210</v>
      </c>
      <c r="E10" s="20" t="s">
        <v>211</v>
      </c>
      <c r="F10" s="19">
        <v>348.71</v>
      </c>
    </row>
    <row r="11" spans="1:6">
      <c r="A11" s="20"/>
      <c r="B11" s="20"/>
      <c r="C11" s="19"/>
      <c r="D11" s="20" t="s">
        <v>212</v>
      </c>
      <c r="E11" s="20" t="s">
        <v>213</v>
      </c>
      <c r="F11" s="19">
        <v>154.19</v>
      </c>
    </row>
    <row r="12" spans="1:6">
      <c r="A12" s="20"/>
      <c r="B12" s="20"/>
      <c r="C12" s="19"/>
      <c r="D12" s="20" t="s">
        <v>214</v>
      </c>
      <c r="E12" s="20" t="s">
        <v>215</v>
      </c>
      <c r="F12" s="19">
        <v>96.1</v>
      </c>
    </row>
    <row r="13" spans="1:6">
      <c r="A13" s="20"/>
      <c r="B13" s="20"/>
      <c r="C13" s="19"/>
      <c r="D13" s="20" t="s">
        <v>216</v>
      </c>
      <c r="E13" s="20" t="s">
        <v>217</v>
      </c>
      <c r="F13" s="19">
        <v>10.55</v>
      </c>
    </row>
    <row r="14" spans="1:6">
      <c r="A14" s="20" t="s">
        <v>218</v>
      </c>
      <c r="B14" s="20" t="s">
        <v>152</v>
      </c>
      <c r="C14" s="19">
        <v>318.68</v>
      </c>
      <c r="D14" s="20" t="s">
        <v>219</v>
      </c>
      <c r="E14" s="20" t="s">
        <v>152</v>
      </c>
      <c r="F14" s="19">
        <v>318.68</v>
      </c>
    </row>
    <row r="15" spans="1:6">
      <c r="A15" s="20" t="s">
        <v>220</v>
      </c>
      <c r="B15" s="20" t="s">
        <v>221</v>
      </c>
      <c r="C15" s="19">
        <v>148.11</v>
      </c>
      <c r="D15" s="20" t="s">
        <v>222</v>
      </c>
      <c r="E15" s="20" t="s">
        <v>223</v>
      </c>
      <c r="F15" s="19">
        <v>0</v>
      </c>
    </row>
    <row r="16" spans="1:6">
      <c r="A16" s="20"/>
      <c r="B16" s="20"/>
      <c r="C16" s="19"/>
      <c r="D16" s="20" t="s">
        <v>224</v>
      </c>
      <c r="E16" s="20" t="s">
        <v>225</v>
      </c>
      <c r="F16" s="19">
        <v>0</v>
      </c>
    </row>
    <row r="17" spans="1:6">
      <c r="A17" s="20"/>
      <c r="B17" s="20"/>
      <c r="C17" s="19"/>
      <c r="D17" s="20" t="s">
        <v>226</v>
      </c>
      <c r="E17" s="20" t="s">
        <v>221</v>
      </c>
      <c r="F17" s="19">
        <v>148.11</v>
      </c>
    </row>
    <row r="18" spans="1:6">
      <c r="A18" s="20">
        <v>502</v>
      </c>
      <c r="B18" s="20" t="s">
        <v>227</v>
      </c>
      <c r="C18" s="19">
        <f>SUM(C19:C44)</f>
        <v>415.22</v>
      </c>
      <c r="D18" s="20">
        <v>302</v>
      </c>
      <c r="E18" s="20" t="s">
        <v>228</v>
      </c>
      <c r="F18" s="19">
        <f>SUM(F19:F44)</f>
        <v>415.22</v>
      </c>
    </row>
    <row r="19" spans="1:6">
      <c r="A19" s="20" t="s">
        <v>229</v>
      </c>
      <c r="B19" s="20" t="s">
        <v>230</v>
      </c>
      <c r="C19" s="19">
        <v>348.76</v>
      </c>
      <c r="D19" s="20" t="s">
        <v>231</v>
      </c>
      <c r="E19" s="20" t="s">
        <v>232</v>
      </c>
      <c r="F19" s="19">
        <v>75.59</v>
      </c>
    </row>
    <row r="20" spans="1:6">
      <c r="A20" s="20"/>
      <c r="B20" s="20"/>
      <c r="C20" s="19"/>
      <c r="D20" s="20" t="s">
        <v>233</v>
      </c>
      <c r="E20" s="20" t="s">
        <v>234</v>
      </c>
      <c r="F20" s="19">
        <v>0</v>
      </c>
    </row>
    <row r="21" spans="1:6">
      <c r="A21" s="20"/>
      <c r="B21" s="20"/>
      <c r="C21" s="19"/>
      <c r="D21" s="20" t="s">
        <v>235</v>
      </c>
      <c r="E21" s="20" t="s">
        <v>236</v>
      </c>
      <c r="F21" s="19">
        <v>0</v>
      </c>
    </row>
    <row r="22" spans="1:6">
      <c r="A22" s="20"/>
      <c r="B22" s="20"/>
      <c r="C22" s="19"/>
      <c r="D22" s="20" t="s">
        <v>237</v>
      </c>
      <c r="E22" s="20" t="s">
        <v>238</v>
      </c>
      <c r="F22" s="19">
        <v>19.88</v>
      </c>
    </row>
    <row r="23" spans="1:6">
      <c r="A23" s="20"/>
      <c r="B23" s="20"/>
      <c r="C23" s="19"/>
      <c r="D23" s="20" t="s">
        <v>239</v>
      </c>
      <c r="E23" s="20" t="s">
        <v>240</v>
      </c>
      <c r="F23" s="19">
        <v>25.56</v>
      </c>
    </row>
    <row r="24" spans="1:6">
      <c r="A24" s="20"/>
      <c r="B24" s="20"/>
      <c r="C24" s="19"/>
      <c r="D24" s="20" t="s">
        <v>241</v>
      </c>
      <c r="E24" s="20" t="s">
        <v>242</v>
      </c>
      <c r="F24" s="19">
        <v>30.88</v>
      </c>
    </row>
    <row r="25" spans="1:6">
      <c r="A25" s="20"/>
      <c r="B25" s="20"/>
      <c r="C25" s="19"/>
      <c r="D25" s="20" t="s">
        <v>243</v>
      </c>
      <c r="E25" s="20" t="s">
        <v>244</v>
      </c>
      <c r="F25" s="19">
        <v>28.4</v>
      </c>
    </row>
    <row r="26" spans="1:6">
      <c r="A26" s="20"/>
      <c r="B26" s="20"/>
      <c r="C26" s="19"/>
      <c r="D26" s="20" t="s">
        <v>245</v>
      </c>
      <c r="E26" s="20" t="s">
        <v>246</v>
      </c>
      <c r="F26" s="19">
        <v>14.4</v>
      </c>
    </row>
    <row r="27" spans="1:6">
      <c r="A27" s="20"/>
      <c r="B27" s="20"/>
      <c r="C27" s="19"/>
      <c r="D27" s="20" t="s">
        <v>247</v>
      </c>
      <c r="E27" s="20" t="s">
        <v>248</v>
      </c>
      <c r="F27" s="19">
        <v>49.7</v>
      </c>
    </row>
    <row r="28" spans="1:6">
      <c r="A28" s="20"/>
      <c r="B28" s="20"/>
      <c r="C28" s="19"/>
      <c r="D28" s="20" t="s">
        <v>249</v>
      </c>
      <c r="E28" s="20" t="s">
        <v>250</v>
      </c>
      <c r="F28" s="19">
        <v>0</v>
      </c>
    </row>
    <row r="29" spans="1:6">
      <c r="A29" s="20"/>
      <c r="B29" s="20"/>
      <c r="C29" s="19"/>
      <c r="D29" s="20" t="s">
        <v>251</v>
      </c>
      <c r="E29" s="20" t="s">
        <v>252</v>
      </c>
      <c r="F29" s="19">
        <v>33.02</v>
      </c>
    </row>
    <row r="30" spans="1:6">
      <c r="A30" s="20"/>
      <c r="B30" s="20"/>
      <c r="C30" s="19"/>
      <c r="D30" s="20" t="s">
        <v>253</v>
      </c>
      <c r="E30" s="20" t="s">
        <v>254</v>
      </c>
      <c r="F30" s="19">
        <v>53.78</v>
      </c>
    </row>
    <row r="31" spans="1:6">
      <c r="A31" s="20"/>
      <c r="B31" s="20"/>
      <c r="C31" s="19"/>
      <c r="D31" s="20" t="s">
        <v>255</v>
      </c>
      <c r="E31" s="20" t="s">
        <v>256</v>
      </c>
      <c r="F31" s="19">
        <v>17.55</v>
      </c>
    </row>
    <row r="32" spans="1:6">
      <c r="A32" s="20"/>
      <c r="B32" s="20"/>
      <c r="C32" s="19"/>
      <c r="D32" s="20" t="s">
        <v>257</v>
      </c>
      <c r="E32" s="20" t="s">
        <v>258</v>
      </c>
      <c r="F32" s="19">
        <v>0</v>
      </c>
    </row>
    <row r="33" spans="1:6">
      <c r="A33" s="20" t="s">
        <v>259</v>
      </c>
      <c r="B33" s="20" t="s">
        <v>260</v>
      </c>
      <c r="C33" s="19">
        <v>0</v>
      </c>
      <c r="D33" s="20" t="s">
        <v>261</v>
      </c>
      <c r="E33" s="20" t="s">
        <v>260</v>
      </c>
      <c r="F33" s="19">
        <v>0</v>
      </c>
    </row>
    <row r="34" spans="1:6">
      <c r="A34" s="20" t="s">
        <v>262</v>
      </c>
      <c r="B34" s="20" t="s">
        <v>263</v>
      </c>
      <c r="C34" s="19">
        <v>23.79</v>
      </c>
      <c r="D34" s="20" t="s">
        <v>264</v>
      </c>
      <c r="E34" s="20" t="s">
        <v>263</v>
      </c>
      <c r="F34" s="19">
        <v>23.79</v>
      </c>
    </row>
    <row r="35" spans="1:6">
      <c r="A35" s="20" t="s">
        <v>265</v>
      </c>
      <c r="B35" s="20" t="s">
        <v>266</v>
      </c>
      <c r="C35" s="19">
        <v>0</v>
      </c>
      <c r="D35" s="20" t="s">
        <v>267</v>
      </c>
      <c r="E35" s="20" t="s">
        <v>268</v>
      </c>
      <c r="F35" s="19">
        <v>0</v>
      </c>
    </row>
    <row r="36" spans="1:6">
      <c r="A36" s="20"/>
      <c r="B36" s="20"/>
      <c r="C36" s="19"/>
      <c r="D36" s="20" t="s">
        <v>269</v>
      </c>
      <c r="E36" s="20" t="s">
        <v>270</v>
      </c>
      <c r="F36" s="19">
        <v>0</v>
      </c>
    </row>
    <row r="37" spans="1:6">
      <c r="A37" s="20"/>
      <c r="B37" s="20"/>
      <c r="C37" s="19"/>
      <c r="D37" s="20" t="s">
        <v>271</v>
      </c>
      <c r="E37" s="20" t="s">
        <v>272</v>
      </c>
      <c r="F37" s="19">
        <v>0</v>
      </c>
    </row>
    <row r="38" spans="1:6">
      <c r="A38" s="20" t="s">
        <v>273</v>
      </c>
      <c r="B38" s="20" t="s">
        <v>274</v>
      </c>
      <c r="C38" s="19">
        <v>0</v>
      </c>
      <c r="D38" s="20" t="s">
        <v>275</v>
      </c>
      <c r="E38" s="20" t="s">
        <v>276</v>
      </c>
      <c r="F38" s="19">
        <v>0</v>
      </c>
    </row>
    <row r="39" spans="1:6">
      <c r="A39" s="20"/>
      <c r="B39" s="20"/>
      <c r="C39" s="19"/>
      <c r="D39" s="20" t="s">
        <v>277</v>
      </c>
      <c r="E39" s="20" t="s">
        <v>274</v>
      </c>
      <c r="F39" s="19">
        <v>0</v>
      </c>
    </row>
    <row r="40" spans="1:6">
      <c r="A40" s="20" t="s">
        <v>278</v>
      </c>
      <c r="B40" s="27" t="s">
        <v>279</v>
      </c>
      <c r="C40" s="19">
        <v>10</v>
      </c>
      <c r="D40" s="20" t="s">
        <v>280</v>
      </c>
      <c r="E40" s="20" t="s">
        <v>279</v>
      </c>
      <c r="F40" s="19">
        <v>10</v>
      </c>
    </row>
    <row r="41" spans="1:6">
      <c r="A41" s="20" t="s">
        <v>281</v>
      </c>
      <c r="B41" s="20" t="s">
        <v>282</v>
      </c>
      <c r="C41" s="19">
        <v>0</v>
      </c>
      <c r="D41" s="20" t="s">
        <v>283</v>
      </c>
      <c r="E41" s="20" t="s">
        <v>282</v>
      </c>
      <c r="F41" s="19">
        <v>0</v>
      </c>
    </row>
    <row r="42" spans="1:6">
      <c r="A42" s="20" t="s">
        <v>284</v>
      </c>
      <c r="B42" s="20" t="s">
        <v>285</v>
      </c>
      <c r="C42" s="19">
        <v>3.76</v>
      </c>
      <c r="D42" s="20" t="s">
        <v>286</v>
      </c>
      <c r="E42" s="20" t="s">
        <v>285</v>
      </c>
      <c r="F42" s="19">
        <v>3.76</v>
      </c>
    </row>
    <row r="43" spans="1:6">
      <c r="A43" s="20" t="s">
        <v>287</v>
      </c>
      <c r="B43" s="20" t="s">
        <v>288</v>
      </c>
      <c r="C43" s="19">
        <v>24.85</v>
      </c>
      <c r="D43" s="20" t="s">
        <v>289</v>
      </c>
      <c r="E43" s="20" t="s">
        <v>288</v>
      </c>
      <c r="F43" s="19">
        <v>24.85</v>
      </c>
    </row>
    <row r="44" spans="1:6">
      <c r="A44" s="20" t="s">
        <v>290</v>
      </c>
      <c r="B44" s="20" t="s">
        <v>291</v>
      </c>
      <c r="C44" s="19">
        <v>4.06</v>
      </c>
      <c r="D44" s="20" t="s">
        <v>292</v>
      </c>
      <c r="E44" s="20" t="s">
        <v>291</v>
      </c>
      <c r="F44" s="19">
        <v>4.06</v>
      </c>
    </row>
    <row r="45" spans="1:6">
      <c r="A45" s="20">
        <v>505</v>
      </c>
      <c r="B45" s="20" t="s">
        <v>293</v>
      </c>
      <c r="C45" s="19">
        <f>C46+C57</f>
        <v>2218.85</v>
      </c>
      <c r="D45" s="20"/>
      <c r="E45" s="20" t="s">
        <v>294</v>
      </c>
      <c r="F45" s="19">
        <f>F46+F57</f>
        <v>2218.85</v>
      </c>
    </row>
    <row r="46" spans="1:6">
      <c r="A46" s="20" t="s">
        <v>295</v>
      </c>
      <c r="B46" s="20" t="s">
        <v>199</v>
      </c>
      <c r="C46" s="19">
        <v>2203.66</v>
      </c>
      <c r="D46" s="20">
        <v>301</v>
      </c>
      <c r="E46" s="20" t="s">
        <v>199</v>
      </c>
      <c r="F46" s="19">
        <v>2203.66</v>
      </c>
    </row>
    <row r="47" spans="1:6">
      <c r="A47" s="20"/>
      <c r="B47" s="20"/>
      <c r="C47" s="19"/>
      <c r="D47" s="20" t="s">
        <v>202</v>
      </c>
      <c r="E47" s="20" t="s">
        <v>203</v>
      </c>
      <c r="F47" s="19">
        <v>1048.48</v>
      </c>
    </row>
    <row r="48" spans="1:6">
      <c r="A48" s="20"/>
      <c r="B48" s="20"/>
      <c r="C48" s="19"/>
      <c r="D48" s="20" t="s">
        <v>204</v>
      </c>
      <c r="E48" s="20" t="s">
        <v>205</v>
      </c>
      <c r="F48" s="19">
        <v>412.49</v>
      </c>
    </row>
    <row r="49" spans="1:6">
      <c r="A49" s="20"/>
      <c r="B49" s="20"/>
      <c r="C49" s="19"/>
      <c r="D49" s="20" t="s">
        <v>206</v>
      </c>
      <c r="E49" s="20" t="s">
        <v>207</v>
      </c>
      <c r="F49" s="19">
        <v>266.14</v>
      </c>
    </row>
    <row r="50" spans="1:6">
      <c r="A50" s="20"/>
      <c r="B50" s="20"/>
      <c r="C50" s="19"/>
      <c r="D50" s="20" t="s">
        <v>296</v>
      </c>
      <c r="E50" s="27" t="s">
        <v>297</v>
      </c>
      <c r="F50" s="19">
        <v>465.13</v>
      </c>
    </row>
    <row r="51" spans="1:6">
      <c r="A51" s="20"/>
      <c r="B51" s="20"/>
      <c r="C51" s="19"/>
      <c r="D51" s="20" t="s">
        <v>210</v>
      </c>
      <c r="E51" s="20" t="s">
        <v>211</v>
      </c>
      <c r="F51" s="19">
        <v>0</v>
      </c>
    </row>
    <row r="52" spans="1:6">
      <c r="A52" s="20"/>
      <c r="B52" s="20"/>
      <c r="C52" s="19"/>
      <c r="D52" s="20" t="s">
        <v>212</v>
      </c>
      <c r="E52" s="20" t="s">
        <v>213</v>
      </c>
      <c r="F52" s="19">
        <v>0</v>
      </c>
    </row>
    <row r="53" spans="1:6">
      <c r="A53" s="20"/>
      <c r="B53" s="20"/>
      <c r="C53" s="19"/>
      <c r="D53" s="20" t="s">
        <v>214</v>
      </c>
      <c r="E53" s="20" t="s">
        <v>215</v>
      </c>
      <c r="F53" s="19">
        <v>0</v>
      </c>
    </row>
    <row r="54" spans="1:6">
      <c r="A54" s="20"/>
      <c r="B54" s="20"/>
      <c r="C54" s="19"/>
      <c r="D54" s="20" t="s">
        <v>216</v>
      </c>
      <c r="E54" s="20" t="s">
        <v>217</v>
      </c>
      <c r="F54" s="19">
        <v>11.42</v>
      </c>
    </row>
    <row r="55" spans="1:6">
      <c r="A55" s="20"/>
      <c r="B55" s="20"/>
      <c r="C55" s="19"/>
      <c r="D55" s="20" t="s">
        <v>219</v>
      </c>
      <c r="E55" s="20" t="s">
        <v>152</v>
      </c>
      <c r="F55" s="19">
        <v>0</v>
      </c>
    </row>
    <row r="56" spans="1:6">
      <c r="A56" s="20"/>
      <c r="B56" s="20"/>
      <c r="C56" s="19"/>
      <c r="D56" s="20" t="s">
        <v>226</v>
      </c>
      <c r="E56" s="20" t="s">
        <v>221</v>
      </c>
      <c r="F56" s="19">
        <v>0</v>
      </c>
    </row>
    <row r="57" spans="1:6">
      <c r="A57" s="20" t="s">
        <v>298</v>
      </c>
      <c r="B57" s="20" t="s">
        <v>228</v>
      </c>
      <c r="C57" s="19">
        <v>15.19</v>
      </c>
      <c r="D57" s="20">
        <v>302</v>
      </c>
      <c r="E57" s="20" t="s">
        <v>228</v>
      </c>
      <c r="F57" s="19">
        <f>SUM(F58:F81)</f>
        <v>15.19</v>
      </c>
    </row>
    <row r="58" spans="1:6">
      <c r="A58" s="20"/>
      <c r="B58" s="20"/>
      <c r="C58" s="19"/>
      <c r="D58" s="20" t="s">
        <v>231</v>
      </c>
      <c r="E58" s="20" t="s">
        <v>232</v>
      </c>
      <c r="F58" s="19">
        <v>0</v>
      </c>
    </row>
    <row r="59" spans="1:6">
      <c r="A59" s="20"/>
      <c r="B59" s="20"/>
      <c r="C59" s="19"/>
      <c r="D59" s="20" t="s">
        <v>233</v>
      </c>
      <c r="E59" s="20" t="s">
        <v>234</v>
      </c>
      <c r="F59" s="19">
        <v>0</v>
      </c>
    </row>
    <row r="60" spans="1:6">
      <c r="A60" s="20"/>
      <c r="B60" s="20"/>
      <c r="C60" s="19"/>
      <c r="D60" s="20" t="s">
        <v>235</v>
      </c>
      <c r="E60" s="20" t="s">
        <v>236</v>
      </c>
      <c r="F60" s="19">
        <v>0</v>
      </c>
    </row>
    <row r="61" spans="1:6">
      <c r="A61" s="20"/>
      <c r="B61" s="20"/>
      <c r="C61" s="19"/>
      <c r="D61" s="20" t="s">
        <v>237</v>
      </c>
      <c r="E61" s="20" t="s">
        <v>238</v>
      </c>
      <c r="F61" s="19">
        <v>0</v>
      </c>
    </row>
    <row r="62" spans="1:6">
      <c r="A62" s="20"/>
      <c r="B62" s="20"/>
      <c r="C62" s="19"/>
      <c r="D62" s="20" t="s">
        <v>239</v>
      </c>
      <c r="E62" s="20" t="s">
        <v>240</v>
      </c>
      <c r="F62" s="19">
        <v>0</v>
      </c>
    </row>
    <row r="63" spans="1:6">
      <c r="A63" s="20"/>
      <c r="B63" s="20"/>
      <c r="C63" s="19"/>
      <c r="D63" s="20" t="s">
        <v>241</v>
      </c>
      <c r="E63" s="20" t="s">
        <v>242</v>
      </c>
      <c r="F63" s="19">
        <v>15.19</v>
      </c>
    </row>
    <row r="64" spans="1:6">
      <c r="A64" s="20"/>
      <c r="B64" s="20"/>
      <c r="C64" s="19"/>
      <c r="D64" s="20" t="s">
        <v>243</v>
      </c>
      <c r="E64" s="20" t="s">
        <v>244</v>
      </c>
      <c r="F64" s="19">
        <v>0</v>
      </c>
    </row>
    <row r="65" spans="1:6">
      <c r="A65" s="20"/>
      <c r="B65" s="20"/>
      <c r="C65" s="19"/>
      <c r="D65" s="20" t="s">
        <v>245</v>
      </c>
      <c r="E65" s="20" t="s">
        <v>246</v>
      </c>
      <c r="F65" s="19">
        <v>0</v>
      </c>
    </row>
    <row r="66" spans="1:6">
      <c r="A66" s="20"/>
      <c r="B66" s="20"/>
      <c r="C66" s="19"/>
      <c r="D66" s="20" t="s">
        <v>247</v>
      </c>
      <c r="E66" s="20" t="s">
        <v>248</v>
      </c>
      <c r="F66" s="19">
        <v>0</v>
      </c>
    </row>
    <row r="67" spans="1:6">
      <c r="A67" s="20"/>
      <c r="B67" s="20"/>
      <c r="C67" s="19"/>
      <c r="D67" s="20" t="s">
        <v>289</v>
      </c>
      <c r="E67" s="20" t="s">
        <v>288</v>
      </c>
      <c r="F67" s="19">
        <v>0</v>
      </c>
    </row>
    <row r="68" spans="1:6">
      <c r="A68" s="20"/>
      <c r="B68" s="20"/>
      <c r="C68" s="19"/>
      <c r="D68" s="20" t="s">
        <v>249</v>
      </c>
      <c r="E68" s="20" t="s">
        <v>250</v>
      </c>
      <c r="F68" s="19">
        <v>0</v>
      </c>
    </row>
    <row r="69" spans="1:6">
      <c r="A69" s="20"/>
      <c r="B69" s="20"/>
      <c r="C69" s="19"/>
      <c r="D69" s="20" t="s">
        <v>261</v>
      </c>
      <c r="E69" s="20" t="s">
        <v>260</v>
      </c>
      <c r="F69" s="19">
        <v>0</v>
      </c>
    </row>
    <row r="70" spans="1:6">
      <c r="A70" s="20"/>
      <c r="B70" s="20"/>
      <c r="C70" s="19"/>
      <c r="D70" s="20" t="s">
        <v>264</v>
      </c>
      <c r="E70" s="20" t="s">
        <v>263</v>
      </c>
      <c r="F70" s="19">
        <v>0</v>
      </c>
    </row>
    <row r="71" spans="1:6">
      <c r="A71" s="20"/>
      <c r="B71" s="20"/>
      <c r="C71" s="19"/>
      <c r="D71" s="20" t="s">
        <v>280</v>
      </c>
      <c r="E71" s="20" t="s">
        <v>279</v>
      </c>
      <c r="F71" s="19">
        <v>0</v>
      </c>
    </row>
    <row r="72" spans="1:6">
      <c r="A72" s="20"/>
      <c r="B72" s="20"/>
      <c r="C72" s="19"/>
      <c r="D72" s="20" t="s">
        <v>267</v>
      </c>
      <c r="E72" s="20" t="s">
        <v>268</v>
      </c>
      <c r="F72" s="19">
        <v>0</v>
      </c>
    </row>
    <row r="73" spans="1:6">
      <c r="A73" s="20"/>
      <c r="B73" s="20"/>
      <c r="C73" s="19"/>
      <c r="D73" s="20" t="s">
        <v>269</v>
      </c>
      <c r="E73" s="20" t="s">
        <v>270</v>
      </c>
      <c r="F73" s="19">
        <v>0</v>
      </c>
    </row>
    <row r="74" spans="1:6">
      <c r="A74" s="20"/>
      <c r="B74" s="20"/>
      <c r="C74" s="19"/>
      <c r="D74" s="20" t="s">
        <v>275</v>
      </c>
      <c r="E74" s="20" t="s">
        <v>276</v>
      </c>
      <c r="F74" s="19">
        <v>0</v>
      </c>
    </row>
    <row r="75" spans="1:6">
      <c r="A75" s="20"/>
      <c r="B75" s="20"/>
      <c r="C75" s="19"/>
      <c r="D75" s="20" t="s">
        <v>277</v>
      </c>
      <c r="E75" s="20" t="s">
        <v>274</v>
      </c>
      <c r="F75" s="19">
        <v>0</v>
      </c>
    </row>
    <row r="76" spans="1:6">
      <c r="A76" s="20"/>
      <c r="B76" s="20"/>
      <c r="C76" s="19"/>
      <c r="D76" s="20" t="s">
        <v>251</v>
      </c>
      <c r="E76" s="20" t="s">
        <v>252</v>
      </c>
      <c r="F76" s="19">
        <v>0</v>
      </c>
    </row>
    <row r="77" spans="1:6">
      <c r="A77" s="20"/>
      <c r="B77" s="20"/>
      <c r="C77" s="19"/>
      <c r="D77" s="20" t="s">
        <v>253</v>
      </c>
      <c r="E77" s="20" t="s">
        <v>254</v>
      </c>
      <c r="F77" s="19">
        <v>0</v>
      </c>
    </row>
    <row r="78" spans="1:6">
      <c r="A78" s="20"/>
      <c r="B78" s="20"/>
      <c r="C78" s="19"/>
      <c r="D78" s="20" t="s">
        <v>286</v>
      </c>
      <c r="E78" s="20" t="s">
        <v>285</v>
      </c>
      <c r="F78" s="19">
        <v>0</v>
      </c>
    </row>
    <row r="79" spans="1:6">
      <c r="A79" s="20"/>
      <c r="B79" s="20"/>
      <c r="C79" s="19"/>
      <c r="D79" s="20" t="s">
        <v>255</v>
      </c>
      <c r="E79" s="20" t="s">
        <v>256</v>
      </c>
      <c r="F79" s="19">
        <v>0</v>
      </c>
    </row>
    <row r="80" spans="1:6">
      <c r="A80" s="20"/>
      <c r="B80" s="20"/>
      <c r="C80" s="19"/>
      <c r="D80" s="20" t="s">
        <v>257</v>
      </c>
      <c r="E80" s="20" t="s">
        <v>258</v>
      </c>
      <c r="F80" s="19">
        <v>0</v>
      </c>
    </row>
    <row r="81" spans="1:6">
      <c r="A81" s="20"/>
      <c r="B81" s="20"/>
      <c r="C81" s="19"/>
      <c r="D81" s="20" t="s">
        <v>292</v>
      </c>
      <c r="E81" s="20" t="s">
        <v>291</v>
      </c>
      <c r="F81" s="19">
        <v>0</v>
      </c>
    </row>
    <row r="82" spans="1:6">
      <c r="A82" s="20">
        <v>509</v>
      </c>
      <c r="B82" s="20" t="s">
        <v>299</v>
      </c>
      <c r="C82" s="19">
        <f>C83+C84</f>
        <v>522.57</v>
      </c>
      <c r="D82" s="20">
        <v>303</v>
      </c>
      <c r="E82" s="20" t="s">
        <v>299</v>
      </c>
      <c r="F82" s="19">
        <f>F83+F84+F85</f>
        <v>522.57</v>
      </c>
    </row>
    <row r="83" spans="1:6">
      <c r="A83" s="20" t="s">
        <v>300</v>
      </c>
      <c r="B83" s="20" t="s">
        <v>301</v>
      </c>
      <c r="C83" s="19">
        <v>93.7</v>
      </c>
      <c r="D83" s="20" t="s">
        <v>302</v>
      </c>
      <c r="E83" s="20" t="s">
        <v>303</v>
      </c>
      <c r="F83" s="19">
        <v>93.7</v>
      </c>
    </row>
    <row r="84" spans="1:6">
      <c r="A84" s="20" t="s">
        <v>304</v>
      </c>
      <c r="B84" s="20" t="s">
        <v>305</v>
      </c>
      <c r="C84" s="19">
        <v>428.87</v>
      </c>
      <c r="D84" s="20" t="s">
        <v>306</v>
      </c>
      <c r="E84" s="20" t="s">
        <v>307</v>
      </c>
      <c r="F84" s="19">
        <v>0</v>
      </c>
    </row>
    <row r="85" spans="1:6">
      <c r="A85" s="20"/>
      <c r="B85" s="20"/>
      <c r="C85" s="19"/>
      <c r="D85" s="20" t="s">
        <v>308</v>
      </c>
      <c r="E85" s="20" t="s">
        <v>309</v>
      </c>
      <c r="F85" s="19">
        <v>428.87</v>
      </c>
    </row>
  </sheetData>
  <mergeCells count="31">
    <mergeCell ref="A2:F2"/>
    <mergeCell ref="A3:E3"/>
    <mergeCell ref="A5:B5"/>
    <mergeCell ref="D5:E5"/>
    <mergeCell ref="A7:A9"/>
    <mergeCell ref="A10:A13"/>
    <mergeCell ref="A15:A17"/>
    <mergeCell ref="A19:A32"/>
    <mergeCell ref="A35:A37"/>
    <mergeCell ref="A38:A39"/>
    <mergeCell ref="A46:A56"/>
    <mergeCell ref="A57:A81"/>
    <mergeCell ref="A84:A85"/>
    <mergeCell ref="B7:B9"/>
    <mergeCell ref="B10:B13"/>
    <mergeCell ref="B15:B17"/>
    <mergeCell ref="B19:B32"/>
    <mergeCell ref="B35:B37"/>
    <mergeCell ref="B38:B39"/>
    <mergeCell ref="B46:B56"/>
    <mergeCell ref="B57:B81"/>
    <mergeCell ref="B84:B85"/>
    <mergeCell ref="C7:C9"/>
    <mergeCell ref="C10:C13"/>
    <mergeCell ref="C15:C17"/>
    <mergeCell ref="C19:C32"/>
    <mergeCell ref="C35:C37"/>
    <mergeCell ref="C38:C39"/>
    <mergeCell ref="C46:C56"/>
    <mergeCell ref="C57:C81"/>
    <mergeCell ref="C84:C85"/>
  </mergeCells>
  <printOptions horizontalCentered="1"/>
  <pageMargins left="0.751388888888889" right="0.751388888888889" top="1" bottom="1" header="0.5" footer="0.5"/>
  <pageSetup paperSize="9" fitToHeight="0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1"/>
  <sheetViews>
    <sheetView workbookViewId="0">
      <selection activeCell="F16" sqref="F16"/>
    </sheetView>
  </sheetViews>
  <sheetFormatPr defaultColWidth="10" defaultRowHeight="13.5" outlineLevelCol="6"/>
  <cols>
    <col min="1" max="1" width="30.775" customWidth="1"/>
    <col min="2" max="7" width="17.95" customWidth="1"/>
    <col min="8" max="8" width="9.76666666666667" customWidth="1"/>
  </cols>
  <sheetData>
    <row r="1" customFormat="1" spans="1:1">
      <c r="A1" t="s">
        <v>310</v>
      </c>
    </row>
    <row r="2" customFormat="1" ht="22.75" customHeight="1" spans="1:7">
      <c r="A2" s="16" t="s">
        <v>311</v>
      </c>
      <c r="B2" s="16"/>
      <c r="C2" s="16"/>
      <c r="D2" s="16"/>
      <c r="E2" s="16"/>
      <c r="F2" s="16"/>
      <c r="G2" s="16"/>
    </row>
    <row r="3" customFormat="1" ht="22.75" customHeight="1" spans="1:7">
      <c r="A3" s="16"/>
      <c r="B3" s="22"/>
      <c r="C3" s="22"/>
      <c r="D3" s="22"/>
      <c r="E3" s="22"/>
      <c r="F3" s="22"/>
      <c r="G3" s="3" t="s">
        <v>9</v>
      </c>
    </row>
    <row r="4" customFormat="1" ht="39.15" customHeight="1" spans="1:7">
      <c r="A4" s="15" t="s">
        <v>176</v>
      </c>
      <c r="B4" s="23" t="s">
        <v>312</v>
      </c>
      <c r="C4" s="17" t="s">
        <v>313</v>
      </c>
      <c r="D4" s="17" t="s">
        <v>314</v>
      </c>
      <c r="E4" s="17" t="s">
        <v>315</v>
      </c>
      <c r="F4" s="17" t="s">
        <v>316</v>
      </c>
      <c r="G4" s="17" t="s">
        <v>68</v>
      </c>
    </row>
    <row r="5" customFormat="1" ht="24" customHeight="1" spans="1:7">
      <c r="A5" s="24" t="s">
        <v>62</v>
      </c>
      <c r="B5" s="21">
        <v>10</v>
      </c>
      <c r="C5" s="21">
        <f>SUM(C6:C8)</f>
        <v>13.76</v>
      </c>
      <c r="D5" s="25">
        <f>SUM(D6:D8)</f>
        <v>0</v>
      </c>
      <c r="E5" s="18" t="s">
        <v>317</v>
      </c>
      <c r="F5" s="25"/>
      <c r="G5" s="18"/>
    </row>
    <row r="6" customFormat="1" ht="22" customHeight="1" spans="1:7">
      <c r="A6" s="18" t="s">
        <v>318</v>
      </c>
      <c r="B6" s="21"/>
      <c r="C6" s="21"/>
      <c r="D6" s="25">
        <v>0</v>
      </c>
      <c r="E6" s="18" t="s">
        <v>319</v>
      </c>
      <c r="F6" s="25"/>
      <c r="G6" s="26" t="s">
        <v>320</v>
      </c>
    </row>
    <row r="7" customFormat="1" ht="26" customHeight="1" spans="1:7">
      <c r="A7" s="18" t="s">
        <v>321</v>
      </c>
      <c r="B7" s="21">
        <v>10</v>
      </c>
      <c r="C7" s="21">
        <v>10</v>
      </c>
      <c r="D7" s="25">
        <f>(C7-B7)/B7*100%</f>
        <v>0</v>
      </c>
      <c r="E7" s="18" t="s">
        <v>317</v>
      </c>
      <c r="F7" s="25"/>
      <c r="G7" s="18"/>
    </row>
    <row r="8" customFormat="1" ht="17.05" customHeight="1" spans="1:7">
      <c r="A8" s="18" t="s">
        <v>322</v>
      </c>
      <c r="B8" s="21"/>
      <c r="C8" s="21">
        <f>C9+C10</f>
        <v>3.76</v>
      </c>
      <c r="D8" s="25"/>
      <c r="E8" s="18" t="s">
        <v>323</v>
      </c>
      <c r="F8" s="25"/>
      <c r="G8" s="26"/>
    </row>
    <row r="9" customFormat="1" ht="17.05" customHeight="1" spans="1:7">
      <c r="A9" s="18" t="s">
        <v>324</v>
      </c>
      <c r="B9" s="21">
        <v>0</v>
      </c>
      <c r="C9" s="21">
        <v>3.76</v>
      </c>
      <c r="D9" s="25"/>
      <c r="E9" s="18" t="s">
        <v>323</v>
      </c>
      <c r="F9" s="25"/>
      <c r="G9" s="18"/>
    </row>
    <row r="10" customFormat="1" ht="17.05" customHeight="1" spans="1:7">
      <c r="A10" s="18" t="s">
        <v>325</v>
      </c>
      <c r="B10" s="21"/>
      <c r="C10" s="21"/>
      <c r="D10" s="25">
        <v>0</v>
      </c>
      <c r="E10" s="18" t="s">
        <v>319</v>
      </c>
      <c r="F10" s="25"/>
      <c r="G10" s="18"/>
    </row>
    <row r="11" spans="1:1">
      <c r="A11" t="s">
        <v>326</v>
      </c>
    </row>
  </sheetData>
  <mergeCells count="1">
    <mergeCell ref="A2:G2"/>
  </mergeCells>
  <pageMargins left="0.75" right="0.75" top="1" bottom="1" header="0.5" footer="0.5"/>
  <pageSetup paperSize="9" scale="95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20"/>
  <sheetViews>
    <sheetView tabSelected="1" workbookViewId="0">
      <selection activeCell="C9" sqref="C9"/>
    </sheetView>
  </sheetViews>
  <sheetFormatPr defaultColWidth="10" defaultRowHeight="13.5" outlineLevelCol="3"/>
  <cols>
    <col min="1" max="1" width="17.95" customWidth="1"/>
    <col min="2" max="2" width="30.775" customWidth="1"/>
    <col min="3" max="4" width="17.95" customWidth="1"/>
    <col min="5" max="5" width="9.76666666666667" customWidth="1"/>
  </cols>
  <sheetData>
    <row r="1" spans="1:1">
      <c r="A1" t="s">
        <v>327</v>
      </c>
    </row>
    <row r="2" customFormat="1" ht="22.75" customHeight="1" spans="1:4">
      <c r="A2" s="16" t="s">
        <v>328</v>
      </c>
      <c r="B2" s="16"/>
      <c r="C2" s="16"/>
      <c r="D2" s="16"/>
    </row>
    <row r="3" customFormat="1" ht="15.65" customHeight="1" spans="4:4">
      <c r="D3" s="3" t="s">
        <v>9</v>
      </c>
    </row>
    <row r="4" customFormat="1" ht="30.15" customHeight="1" spans="1:4">
      <c r="A4" s="17" t="s">
        <v>329</v>
      </c>
      <c r="B4" s="17" t="s">
        <v>330</v>
      </c>
      <c r="C4" s="17" t="s">
        <v>195</v>
      </c>
      <c r="D4" s="17" t="s">
        <v>68</v>
      </c>
    </row>
    <row r="5" customFormat="1" ht="14.3" customHeight="1" spans="1:4">
      <c r="A5" s="17" t="s">
        <v>331</v>
      </c>
      <c r="B5" s="18" t="s">
        <v>232</v>
      </c>
      <c r="C5" s="19">
        <v>75.59</v>
      </c>
      <c r="D5" s="19"/>
    </row>
    <row r="6" customFormat="1" ht="14.3" customHeight="1" spans="1:4">
      <c r="A6" s="17">
        <v>30205</v>
      </c>
      <c r="B6" s="20" t="s">
        <v>238</v>
      </c>
      <c r="C6" s="19">
        <v>19.88</v>
      </c>
      <c r="D6" s="18"/>
    </row>
    <row r="7" customFormat="1" ht="14.3" customHeight="1" spans="1:4">
      <c r="A7" s="17" t="s">
        <v>332</v>
      </c>
      <c r="B7" s="18" t="s">
        <v>240</v>
      </c>
      <c r="C7" s="19">
        <v>25.56</v>
      </c>
      <c r="D7" s="18"/>
    </row>
    <row r="8" customFormat="1" ht="14.3" customHeight="1" spans="1:4">
      <c r="A8" s="17" t="s">
        <v>333</v>
      </c>
      <c r="B8" s="18" t="s">
        <v>242</v>
      </c>
      <c r="C8" s="19">
        <f>30.88+15.19</f>
        <v>46.07</v>
      </c>
      <c r="D8" s="18"/>
    </row>
    <row r="9" customFormat="1" ht="14.3" customHeight="1" spans="1:4">
      <c r="A9" s="17" t="s">
        <v>243</v>
      </c>
      <c r="B9" s="20" t="s">
        <v>244</v>
      </c>
      <c r="C9" s="19">
        <v>28.4</v>
      </c>
      <c r="D9" s="18"/>
    </row>
    <row r="10" customFormat="1" ht="14.3" customHeight="1" spans="1:4">
      <c r="A10" s="17" t="s">
        <v>245</v>
      </c>
      <c r="B10" s="20" t="s">
        <v>246</v>
      </c>
      <c r="C10" s="19">
        <v>14.4</v>
      </c>
      <c r="D10" s="18"/>
    </row>
    <row r="11" customFormat="1" ht="14.3" customHeight="1" spans="1:4">
      <c r="A11" s="17" t="s">
        <v>247</v>
      </c>
      <c r="B11" s="20" t="s">
        <v>248</v>
      </c>
      <c r="C11" s="19">
        <v>49.7</v>
      </c>
      <c r="D11" s="18"/>
    </row>
    <row r="12" customFormat="1" ht="14.3" customHeight="1" spans="1:4">
      <c r="A12" s="17" t="s">
        <v>251</v>
      </c>
      <c r="B12" s="20" t="s">
        <v>252</v>
      </c>
      <c r="C12" s="19">
        <v>33.02</v>
      </c>
      <c r="D12" s="18"/>
    </row>
    <row r="13" customFormat="1" ht="14.3" customHeight="1" spans="1:4">
      <c r="A13" s="17" t="s">
        <v>253</v>
      </c>
      <c r="B13" s="20" t="s">
        <v>254</v>
      </c>
      <c r="C13" s="19">
        <v>53.78</v>
      </c>
      <c r="D13" s="18"/>
    </row>
    <row r="14" customFormat="1" ht="14.3" customHeight="1" spans="1:4">
      <c r="A14" s="17" t="s">
        <v>255</v>
      </c>
      <c r="B14" s="20" t="s">
        <v>256</v>
      </c>
      <c r="C14" s="19">
        <v>17.55</v>
      </c>
      <c r="D14" s="18"/>
    </row>
    <row r="15" customFormat="1" ht="14.3" customHeight="1" spans="1:4">
      <c r="A15" s="17" t="s">
        <v>264</v>
      </c>
      <c r="B15" s="20" t="s">
        <v>263</v>
      </c>
      <c r="C15" s="19">
        <v>23.79</v>
      </c>
      <c r="D15" s="18"/>
    </row>
    <row r="16" customFormat="1" ht="14.3" customHeight="1" spans="1:4">
      <c r="A16" s="17" t="s">
        <v>280</v>
      </c>
      <c r="B16" s="20" t="s">
        <v>279</v>
      </c>
      <c r="C16" s="19">
        <v>10</v>
      </c>
      <c r="D16" s="18"/>
    </row>
    <row r="17" customFormat="1" ht="14.3" customHeight="1" spans="1:4">
      <c r="A17" s="17" t="s">
        <v>286</v>
      </c>
      <c r="B17" s="20" t="s">
        <v>285</v>
      </c>
      <c r="C17" s="19">
        <v>3.76</v>
      </c>
      <c r="D17" s="18"/>
    </row>
    <row r="18" customFormat="1" ht="14.3" customHeight="1" spans="1:4">
      <c r="A18" s="17" t="s">
        <v>289</v>
      </c>
      <c r="B18" s="20" t="s">
        <v>288</v>
      </c>
      <c r="C18" s="19">
        <v>24.85</v>
      </c>
      <c r="D18" s="18"/>
    </row>
    <row r="19" customFormat="1" ht="14.3" customHeight="1" spans="1:4">
      <c r="A19" s="17" t="s">
        <v>292</v>
      </c>
      <c r="B19" s="20" t="s">
        <v>291</v>
      </c>
      <c r="C19" s="19">
        <v>4.06</v>
      </c>
      <c r="D19" s="18"/>
    </row>
    <row r="20" customFormat="1" ht="14.3" customHeight="1" spans="1:4">
      <c r="A20" s="4" t="s">
        <v>62</v>
      </c>
      <c r="B20" s="4"/>
      <c r="C20" s="21">
        <f>SUM(C5:C19)</f>
        <v>430.41</v>
      </c>
      <c r="D20" s="18"/>
    </row>
  </sheetData>
  <mergeCells count="2">
    <mergeCell ref="A2:D2"/>
    <mergeCell ref="A20:B20"/>
  </mergeCells>
  <printOptions horizontalCentered="1"/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封面</vt:lpstr>
      <vt:lpstr>表1</vt:lpstr>
      <vt:lpstr>表2</vt:lpstr>
      <vt:lpstr>表3</vt:lpstr>
      <vt:lpstr>表4</vt:lpstr>
      <vt:lpstr>表5</vt:lpstr>
      <vt:lpstr>表6</vt:lpstr>
      <vt:lpstr>表7</vt:lpstr>
      <vt:lpstr>表8</vt:lpstr>
      <vt:lpstr>表9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WPS_1649985437</cp:lastModifiedBy>
  <dcterms:created xsi:type="dcterms:W3CDTF">2022-03-02T03:08:00Z</dcterms:created>
  <dcterms:modified xsi:type="dcterms:W3CDTF">2025-04-10T02:18:59Z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EECBAD2EAD9B46D6A8221BF07C75A26D</vt:lpwstr>
  </property>
  <property fmtid="{D5CDD505-2E9C-101B-9397-08002B2CF9AE}" pid="3" name="KSOProductBuildVer">
    <vt:lpwstr>2052-12.1.0.20305</vt:lpwstr>
  </property>
  <property fmtid="{D5CDD505-2E9C-101B-9397-08002B2CF9AE}" pid="4" name="KSOReadingLayout">
    <vt:bool>true</vt:bool>
  </property>
</Properties>
</file>