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8"/>
  </bookViews>
  <sheets>
    <sheet name="封面" sheetId="2" r:id="rId1"/>
    <sheet name="表1" sheetId="1" r:id="rId2"/>
    <sheet name="表2" sheetId="3" r:id="rId3"/>
    <sheet name="表3" sheetId="4" r:id="rId4"/>
    <sheet name="表4" sheetId="5" r:id="rId5"/>
    <sheet name="表5" sheetId="6" r:id="rId6"/>
    <sheet name="表6" sheetId="7" r:id="rId7"/>
    <sheet name="表7" sheetId="8" r:id="rId8"/>
    <sheet name="表8" sheetId="9" r:id="rId9"/>
    <sheet name="表9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<sst xmlns="http://schemas.openxmlformats.org/spreadsheetml/2006/main" count="778" uniqueCount="349">
  <si>
    <t>附件1:</t>
  </si>
  <si>
    <t xml:space="preserve"> </t>
  </si>
  <si>
    <t>盘州市盘关镇人民政府2025年预算公开表</t>
  </si>
  <si>
    <t>盘州市盘关镇人民政府</t>
  </si>
  <si>
    <t>编制</t>
  </si>
  <si>
    <t xml:space="preserve">    经办人：张红俊            联系电话: 0858-3612101</t>
  </si>
  <si>
    <t>表1</t>
  </si>
  <si>
    <t>盘州市盘关镇人民政府2025年部门收支预算总表</t>
  </si>
  <si>
    <t>（本表收入按收入性质填列，支出按政府收支功能分类科目填列至“类”级科目）</t>
  </si>
  <si>
    <t>单位：万元</t>
  </si>
  <si>
    <t>收            入</t>
  </si>
  <si>
    <t>支      出（按功能分）</t>
  </si>
  <si>
    <t>项    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</si>
  <si>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</si>
  <si>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</si>
  <si>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</si>
  <si>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</si>
  <si>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</si>
  <si>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</si>
  <si>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</si>
  <si>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</si>
  <si>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</si>
  <si>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</si>
  <si>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</si>
  <si>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1.事业收入</t>
  </si>
  <si>
    <t>六、科学技术支出</t>
  </si>
  <si>
    <t>2.事业单位经营收入</t>
  </si>
  <si>
    <t>七、文化旅游体育与传媒支出</t>
  </si>
  <si>
    <t>3.上级补助收入</t>
  </si>
  <si>
    <t>八、社会保障和就业支出</t>
  </si>
  <si>
    <t>4.其他收入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</si>
  <si>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</si>
  <si>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</si>
  <si>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</si>
  <si>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</si>
  <si>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</si>
  <si>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</si>
  <si>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</si>
  <si>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</si>
  <si>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</si>
  <si>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</si>
  <si>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</si>
  <si>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</si>
  <si>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</si>
  <si>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</si>
  <si>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</si>
  <si>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</si>
  <si>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</si>
  <si>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</si>
  <si>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</si>
  <si>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</si>
  <si>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</si>
  <si>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</si>
  <si>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上年结转</t>
  </si>
  <si>
    <t>结转下年</t>
  </si>
  <si>
    <t>收  入  总  计</t>
  </si>
  <si>
    <t xml:space="preserve">支  出  总  计 </t>
  </si>
  <si>
    <t>注：本表填报口径为部门全部收入和支出,上年结转需按性质对应填列.</t>
  </si>
  <si>
    <t>表2</t>
  </si>
  <si>
    <t>盘州市盘关镇人民政府2025年部门收入总体情况表</t>
  </si>
  <si>
    <t>科目编码</t>
  </si>
  <si>
    <t>科目名称</t>
  </si>
  <si>
    <t>合计</t>
  </si>
  <si>
    <t>一般公共预算拨款收入</t>
  </si>
  <si>
    <t>财政专户管理资金收入</t>
  </si>
  <si>
    <t>政府性基金预算拨款收入</t>
  </si>
  <si>
    <t>国有资本经营收入</t>
  </si>
  <si>
    <t>单位资金收入</t>
  </si>
  <si>
    <t>备注</t>
  </si>
  <si>
    <t>类</t>
  </si>
  <si>
    <t>款</t>
  </si>
  <si>
    <t>项</t>
  </si>
  <si>
    <t>201</t>
  </si>
  <si>
    <t>一般公共服务支出</t>
  </si>
  <si>
    <t>人大事务</t>
  </si>
  <si>
    <t>代表工作</t>
  </si>
  <si>
    <t>其他人大事务支出</t>
  </si>
  <si>
    <t>政协事务部</t>
  </si>
  <si>
    <t>其他政协事务支出</t>
  </si>
  <si>
    <t>20103</t>
  </si>
  <si>
    <t>政府办公厅（室）及相关机构事务</t>
  </si>
  <si>
    <t>2010301</t>
  </si>
  <si>
    <t>行政运行</t>
  </si>
  <si>
    <t>2010350</t>
  </si>
  <si>
    <t>事业运行</t>
  </si>
  <si>
    <t>2010302</t>
  </si>
  <si>
    <t>一般行政管理事务</t>
  </si>
  <si>
    <t>统计信息事务</t>
  </si>
  <si>
    <t>专项普查活动</t>
  </si>
  <si>
    <t>20106</t>
  </si>
  <si>
    <t>财政事务</t>
  </si>
  <si>
    <t>2010650</t>
  </si>
  <si>
    <t>20111</t>
  </si>
  <si>
    <t>纪检监察事务</t>
  </si>
  <si>
    <t>2011199</t>
  </si>
  <si>
    <t>其他纪检监察事务支出</t>
  </si>
  <si>
    <t>群众团体事务</t>
  </si>
  <si>
    <t>其他群众团体事务支出</t>
  </si>
  <si>
    <t>组织事务</t>
  </si>
  <si>
    <t>其他组织事务支出</t>
  </si>
  <si>
    <t>宣传事务</t>
  </si>
  <si>
    <t>其他宣传事务支出</t>
  </si>
  <si>
    <t>203</t>
  </si>
  <si>
    <t>国防支出</t>
  </si>
  <si>
    <t>20306</t>
  </si>
  <si>
    <t>国防动员</t>
  </si>
  <si>
    <t>2030601</t>
  </si>
  <si>
    <t>兵役征集</t>
  </si>
  <si>
    <t>204</t>
  </si>
  <si>
    <t>公共安全支出</t>
  </si>
  <si>
    <t>20402</t>
  </si>
  <si>
    <t>公安</t>
  </si>
  <si>
    <t>2040250</t>
  </si>
  <si>
    <t>司法</t>
  </si>
  <si>
    <t>基层司法业务</t>
  </si>
  <si>
    <t>文化旅游体育与传媒支出</t>
  </si>
  <si>
    <t>文化和旅游</t>
  </si>
  <si>
    <t>群众文化</t>
  </si>
  <si>
    <t>208</t>
  </si>
  <si>
    <t>社会保障和就业支出</t>
  </si>
  <si>
    <t>20807</t>
  </si>
  <si>
    <t>就业补助</t>
  </si>
  <si>
    <t>就业创业服务补贴</t>
  </si>
  <si>
    <t>2080705</t>
  </si>
  <si>
    <t>公益性岗位补贴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</si>
  <si>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</si>
  <si>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</si>
  <si>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</si>
  <si>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</si>
  <si>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</si>
  <si>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</si>
  <si>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退役安置</t>
  </si>
  <si>
    <t>其他退役安置支出</t>
  </si>
  <si>
    <t>20810</t>
  </si>
  <si>
    <t>社会福利</t>
  </si>
  <si>
    <t>2081001</t>
  </si>
  <si>
    <t>儿童福利</t>
  </si>
  <si>
    <t>残疾人事业</t>
  </si>
  <si>
    <t>其他残疾人事业支出</t>
  </si>
  <si>
    <t>临时救助</t>
  </si>
  <si>
    <t>临时救助支出</t>
  </si>
  <si>
    <t>其他生活救助</t>
  </si>
  <si>
    <t>其他农村生活救助</t>
  </si>
  <si>
    <t>210</t>
  </si>
  <si>
    <t>卫生健康支出</t>
  </si>
  <si>
    <t>公共卫生</t>
  </si>
  <si>
    <t>突发公共卫生事件应急处置</t>
  </si>
  <si>
    <t>其他公共卫生支出</t>
  </si>
  <si>
    <t>计划生育事务</t>
  </si>
  <si>
    <t>计划生育服务</t>
  </si>
  <si>
    <t>21011</t>
  </si>
  <si>
    <t>行政事业单位医疗</t>
  </si>
  <si>
    <t>2101101</t>
  </si>
  <si>
    <t>行政单位医疗</t>
  </si>
  <si>
    <t>2101103</t>
  </si>
  <si>
    <t>公务员医疗补助</t>
  </si>
  <si>
    <t>211</t>
  </si>
  <si>
    <t>节能环保支出</t>
  </si>
  <si>
    <t>21102</t>
  </si>
  <si>
    <t>环境监测与监察</t>
  </si>
  <si>
    <t>2110299</t>
  </si>
  <si>
    <t>其他环境监测与监察支出</t>
  </si>
  <si>
    <t>自然生态保护</t>
  </si>
  <si>
    <t>农村环境保护</t>
  </si>
  <si>
    <t>城乡社区支出</t>
  </si>
  <si>
    <t>21201</t>
  </si>
  <si>
    <t>城乡社区管理事务</t>
  </si>
  <si>
    <t>2120199</t>
  </si>
  <si>
    <t>其他城乡社区管理事务支出</t>
  </si>
  <si>
    <t>21205</t>
  </si>
  <si>
    <t>城乡社区环境卫生</t>
  </si>
  <si>
    <t>2120501</t>
  </si>
  <si>
    <t>其他城乡社区支出</t>
  </si>
  <si>
    <t>213</t>
  </si>
  <si>
    <t>农林水支出</t>
  </si>
  <si>
    <t>21301</t>
  </si>
  <si>
    <t>农业农村</t>
  </si>
  <si>
    <t>2130104</t>
  </si>
  <si>
    <t>病虫害控制</t>
  </si>
  <si>
    <t>林业和草原</t>
  </si>
  <si>
    <t>森林生态效益补偿</t>
  </si>
  <si>
    <t>防沙治沙</t>
  </si>
  <si>
    <t>林业草原防灾减灾</t>
  </si>
  <si>
    <t>退耕还林还草</t>
  </si>
  <si>
    <t>水利</t>
  </si>
  <si>
    <t>农村供水</t>
  </si>
  <si>
    <t>巩固脱贫攻坚成果衔接乡村振兴</t>
  </si>
  <si>
    <t>农村基础设施建设</t>
  </si>
  <si>
    <t>21307</t>
  </si>
  <si>
    <t>农村综合改革</t>
  </si>
  <si>
    <t>2130705</t>
  </si>
  <si>
    <t>对村民委员会和村党支部的补助</t>
  </si>
  <si>
    <t>自然资源海洋气象等支出</t>
  </si>
  <si>
    <t>自然资源职务</t>
  </si>
  <si>
    <t>自然资源利用与保护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</si>
  <si>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</si>
  <si>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</si>
  <si>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</si>
  <si>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</si>
  <si>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</si>
  <si>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</si>
  <si>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</si>
  <si>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</si>
  <si>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22101</t>
  </si>
  <si>
    <t>保障性安居工程支出</t>
  </si>
  <si>
    <t>2210199</t>
  </si>
  <si>
    <t>其他保障性安居工程支出</t>
  </si>
  <si>
    <t>224</t>
  </si>
  <si>
    <t>灾害防治及应急管理支出</t>
  </si>
  <si>
    <t>22401</t>
  </si>
  <si>
    <t>应急管理事务</t>
  </si>
  <si>
    <t>2240106</t>
  </si>
  <si>
    <t>安全监管</t>
  </si>
  <si>
    <t>表3</t>
  </si>
  <si>
    <t>盘州市盘关镇人民政府2025年部门支出总体情况表</t>
  </si>
  <si>
    <t>一般公共预算</t>
  </si>
  <si>
    <t>政府性基金预算</t>
  </si>
  <si>
    <t>国有资本经营预算</t>
  </si>
  <si>
    <t>财政专户管理资金</t>
  </si>
  <si>
    <t>单位资金</t>
  </si>
  <si>
    <t>基本支出</t>
  </si>
  <si>
    <t>项目支出</t>
  </si>
  <si>
    <t>表4</t>
  </si>
  <si>
    <t>盘州市盘关镇人民政府2025年财政拨款收支总体情况表</t>
  </si>
  <si>
    <t>收入</t>
  </si>
  <si>
    <t>支出</t>
  </si>
  <si>
    <t>项目</t>
  </si>
  <si>
    <t>一、本年收入</t>
  </si>
  <si>
    <t>（一）一般公共预算拨款收入</t>
  </si>
  <si>
    <t>（二）政府性基金预算拨款收入</t>
  </si>
  <si>
    <t>（三）国有资本经营预算拨款收入</t>
  </si>
  <si>
    <t>二、上年结转</t>
  </si>
  <si>
    <t>（一）一般公共预算拨款</t>
  </si>
  <si>
    <t>（二）政府性基金预算拨款</t>
  </si>
  <si>
    <t xml:space="preserve">本年支出总计  </t>
  </si>
  <si>
    <t>（三）国有资本经营预算拨款</t>
  </si>
  <si>
    <t>收入总计</t>
  </si>
  <si>
    <t xml:space="preserve">支出总计  </t>
  </si>
  <si>
    <t>注：本表反映部门收到财政拨款收入和支出数（含结转数），上年结转需按性质对应填列。</t>
  </si>
  <si>
    <t>表5</t>
  </si>
  <si>
    <t>盘州市盘关镇人民政府2025年一般公共预算支出情况表</t>
  </si>
  <si>
    <t>表6</t>
  </si>
  <si>
    <t>盘州市盘关镇人民政府2025年一般公共预算基本支出情况表（按经济分类）</t>
  </si>
  <si>
    <t>政府经济科目编码</t>
  </si>
  <si>
    <t>政府经济科目名称</t>
  </si>
  <si>
    <t>金额</t>
  </si>
  <si>
    <t>经济科目编码</t>
  </si>
  <si>
    <t>经济科目名称</t>
  </si>
  <si>
    <t>机关工资福利支出</t>
  </si>
  <si>
    <t>工资福利支出</t>
  </si>
  <si>
    <t xml:space="preserve">  50101</t>
  </si>
  <si>
    <t>工资奖金津补贴</t>
  </si>
  <si>
    <t xml:space="preserve">  30101</t>
  </si>
  <si>
    <t>基本工资</t>
  </si>
  <si>
    <t xml:space="preserve">  30102</t>
  </si>
  <si>
    <t>津贴补贴</t>
  </si>
  <si>
    <t xml:space="preserve">  30103</t>
  </si>
  <si>
    <t>奖金</t>
  </si>
  <si>
    <t xml:space="preserve">  50102</t>
  </si>
  <si>
    <t>社会保障缴费</t>
  </si>
  <si>
    <t xml:space="preserve">  30108</t>
  </si>
  <si>
    <t>机关事业单位基本养老保险缴费</t>
  </si>
  <si>
    <t xml:space="preserve">  30110</t>
  </si>
  <si>
    <t>职工基本医疗保险缴费</t>
  </si>
  <si>
    <t xml:space="preserve">  30111</t>
  </si>
  <si>
    <t>公务员医疗补助缴费</t>
  </si>
  <si>
    <t xml:space="preserve">  30112</t>
  </si>
  <si>
    <t>其他社会保障缴费</t>
  </si>
  <si>
    <t xml:space="preserve">  50103</t>
  </si>
  <si>
    <t xml:space="preserve">  30113</t>
  </si>
  <si>
    <t>其他工资福利支出</t>
  </si>
  <si>
    <t xml:space="preserve">  30199</t>
  </si>
  <si>
    <t>机关商品和服务支出</t>
  </si>
  <si>
    <t>商品和服务支出</t>
  </si>
  <si>
    <t xml:space="preserve">  50201</t>
  </si>
  <si>
    <t>办公经费</t>
  </si>
  <si>
    <t xml:space="preserve">  30201</t>
  </si>
  <si>
    <t>办公费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</si>
  <si>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</si>
  <si>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</si>
  <si>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</si>
  <si>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</si>
  <si>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</si>
  <si>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</si>
  <si>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30211</t>
  </si>
  <si>
    <t>差旅费</t>
  </si>
  <si>
    <t xml:space="preserve">  30228</t>
  </si>
  <si>
    <t>工会经费</t>
  </si>
  <si>
    <t xml:space="preserve">  30229</t>
  </si>
  <si>
    <t>福利费</t>
  </si>
  <si>
    <t xml:space="preserve">  30239</t>
  </si>
  <si>
    <t>其他交通费用</t>
  </si>
  <si>
    <t xml:space="preserve">  50202</t>
  </si>
  <si>
    <t>会议费</t>
  </si>
  <si>
    <t xml:space="preserve">  30215</t>
  </si>
  <si>
    <t xml:space="preserve">  50203</t>
  </si>
  <si>
    <t>培训费</t>
  </si>
  <si>
    <t xml:space="preserve">  30216</t>
  </si>
  <si>
    <t xml:space="preserve">  50208</t>
  </si>
  <si>
    <t>公务用车运行维护费</t>
  </si>
  <si>
    <t xml:space="preserve">  30231</t>
  </si>
  <si>
    <t xml:space="preserve">  50209</t>
  </si>
  <si>
    <t>维修（护）费</t>
  </si>
  <si>
    <t xml:space="preserve">  30213</t>
  </si>
  <si>
    <t>对事业单位经常性补助</t>
  </si>
  <si>
    <t>小计</t>
  </si>
  <si>
    <t xml:space="preserve">  50501</t>
  </si>
  <si>
    <t xml:space="preserve">  30107</t>
  </si>
  <si>
    <t>绩效工资</t>
  </si>
  <si>
    <t xml:space="preserve">  50502</t>
  </si>
  <si>
    <t>对个人和家庭的补助</t>
  </si>
  <si>
    <t xml:space="preserve">  50901</t>
  </si>
  <si>
    <t>社会福利和救助</t>
  </si>
  <si>
    <t xml:space="preserve">  30305</t>
  </si>
  <si>
    <t>生活补助</t>
  </si>
  <si>
    <t>离退休费</t>
  </si>
  <si>
    <t xml:space="preserve">  30302</t>
  </si>
  <si>
    <t>退休费</t>
  </si>
  <si>
    <t>表7</t>
  </si>
  <si>
    <t xml:space="preserve">盘州市盘关镇人民政府2025年一般公共预算“三公”经费支出情况表                   </t>
  </si>
  <si>
    <t>2024年初预算数</t>
  </si>
  <si>
    <t>2025年初预算数</t>
  </si>
  <si>
    <t>2025年与上年预算数相比增减变化比率(%)</t>
  </si>
  <si>
    <t>2025年与上年预算数相比增减变化原因</t>
  </si>
  <si>
    <t>2025年“三公”经费支出占公共财政预算支出的比重(%)</t>
  </si>
  <si>
    <t>落实“过紧日子”要求，工作经费预算压减30%。</t>
  </si>
  <si>
    <t xml:space="preserve"> 一、 因公出国（境）费</t>
  </si>
  <si>
    <t>与上年持平</t>
  </si>
  <si>
    <t>由财政统筹控制，本单位无该项经费</t>
  </si>
  <si>
    <t xml:space="preserve"> 二、公务接待费</t>
  </si>
  <si>
    <t xml:space="preserve"> 三、公务用车购置及运行维护费</t>
  </si>
  <si>
    <t xml:space="preserve">     1.公务用车运行维护费</t>
  </si>
  <si>
    <t xml:space="preserve">     2.公务用车购置费</t>
  </si>
  <si>
    <t>注：如果与去年相比无变化，则写与上年持平。</t>
  </si>
  <si>
    <t>表8</t>
  </si>
  <si>
    <t>盘州市盘关镇人民政府2025年机关运行经费（公用经费）支出明细表</t>
  </si>
  <si>
    <t>编码</t>
  </si>
  <si>
    <t>项目名称</t>
  </si>
  <si>
    <t>30201</t>
  </si>
  <si>
    <t>30202</t>
  </si>
  <si>
    <t>印刷费</t>
  </si>
  <si>
    <t>30206</t>
  </si>
  <si>
    <t>30207</t>
  </si>
  <si>
    <t>30211</t>
  </si>
  <si>
    <t>30229</t>
  </si>
  <si>
    <t>其他商品和服务支出</t>
  </si>
  <si>
    <t>表9</t>
  </si>
  <si>
    <t>盘州市盘关镇人民政府2025年政府性基金预算支出情况表</t>
  </si>
  <si>
    <t>本单位无政府性基金预算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</si>
</sst>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7">
    <font>
      <sz val="11"/>
      <color indexed="8"/>
      <name val="宋体"/>
      <charset val="1"/>
      <scheme val="minor"/>
    </font>
    <font>
      <b/>
      <sz val="11"/>
      <color indexed="8"/>
      <name val="宋体"/>
      <charset val="134"/>
      <scheme val="minor"/>
    </font>
    <font>
      <b/>
      <sz val="14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sz val="8"/>
      <name val="SimSun"/>
      <charset val="134"/>
    </font>
    <font>
      <sz val="9"/>
      <color indexed="8"/>
      <name val="宋体"/>
      <charset val="134"/>
      <scheme val="minor"/>
    </font>
    <font>
      <sz val="9"/>
      <color rgb="FF00B0F0"/>
      <name val="SimSun"/>
      <charset val="134"/>
    </font>
    <font>
      <sz val="9"/>
      <color theme="1"/>
      <name val="SimSun"/>
      <charset val="134"/>
    </font>
    <font>
      <sz val="12"/>
      <name val="宋体"/>
      <charset val="134"/>
    </font>
    <font>
      <sz val="10"/>
      <color indexed="8"/>
      <name val="Dialog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36"/>
      <color indexed="8"/>
      <name val="宋体"/>
      <charset val="134"/>
    </font>
    <font>
      <b/>
      <sz val="24"/>
      <color indexed="8"/>
      <name val="宋体"/>
      <charset val="134"/>
    </font>
    <font>
      <b/>
      <sz val="22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1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9" applyNumberFormat="0" applyAlignment="0" applyProtection="0">
      <alignment vertical="center"/>
    </xf>
    <xf numFmtId="0" fontId="27" fillId="5" borderId="20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6" borderId="21" applyNumberFormat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80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3" xfId="0" applyFont="1" applyBorder="1">
      <alignment vertical="center"/>
    </xf>
    <xf numFmtId="4" fontId="3" fillId="0" borderId="3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0" fillId="0" borderId="8" xfId="0" applyFont="1" applyBorder="1">
      <alignment vertical="center"/>
    </xf>
    <xf numFmtId="0" fontId="3" fillId="0" borderId="3" xfId="0" applyFont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6" fillId="0" borderId="1" xfId="0" applyFont="1" applyBorder="1">
      <alignment vertical="center"/>
    </xf>
    <xf numFmtId="4" fontId="7" fillId="0" borderId="0" xfId="0" applyNumberFormat="1" applyFont="1" applyBorder="1" applyAlignment="1">
      <alignment horizontal="right" vertical="center" wrapText="1"/>
    </xf>
    <xf numFmtId="176" fontId="0" fillId="0" borderId="0" xfId="0" applyNumberFormat="1" applyFont="1">
      <alignment vertical="center"/>
    </xf>
    <xf numFmtId="0" fontId="0" fillId="0" borderId="1" xfId="0" applyFont="1" applyBorder="1">
      <alignment vertical="center"/>
    </xf>
    <xf numFmtId="4" fontId="8" fillId="0" borderId="10" xfId="0" applyNumberFormat="1" applyFont="1" applyBorder="1" applyAlignment="1">
      <alignment horizontal="right" vertical="center" wrapText="1"/>
    </xf>
    <xf numFmtId="4" fontId="8" fillId="0" borderId="9" xfId="0" applyNumberFormat="1" applyFont="1" applyBorder="1" applyAlignment="1">
      <alignment horizontal="right" vertical="center" wrapText="1"/>
    </xf>
    <xf numFmtId="4" fontId="7" fillId="0" borderId="9" xfId="0" applyNumberFormat="1" applyFont="1" applyBorder="1" applyAlignment="1">
      <alignment horizontal="right" vertical="center" wrapText="1"/>
    </xf>
    <xf numFmtId="4" fontId="7" fillId="0" borderId="9" xfId="0" applyNumberFormat="1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4" fontId="3" fillId="0" borderId="9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0" fillId="0" borderId="12" xfId="0" applyFont="1" applyBorder="1">
      <alignment vertical="center"/>
    </xf>
    <xf numFmtId="0" fontId="0" fillId="0" borderId="13" xfId="0" applyFont="1" applyBorder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vertical="center" wrapText="1"/>
    </xf>
    <xf numFmtId="0" fontId="0" fillId="0" borderId="14" xfId="0" applyFont="1" applyBorder="1">
      <alignment vertical="center"/>
    </xf>
    <xf numFmtId="0" fontId="3" fillId="0" borderId="15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0" fillId="0" borderId="7" xfId="0" applyFont="1" applyBorder="1">
      <alignment vertical="center"/>
    </xf>
    <xf numFmtId="0" fontId="9" fillId="0" borderId="0" xfId="0" applyFont="1" applyFill="1" applyBorder="1" applyAlignment="1"/>
    <xf numFmtId="0" fontId="10" fillId="0" borderId="0" xfId="0" applyFont="1" applyFill="1" applyBorder="1" applyAlignment="1">
      <alignment horizontal="right"/>
    </xf>
    <xf numFmtId="49" fontId="11" fillId="0" borderId="0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left" vertical="center"/>
    </xf>
    <xf numFmtId="49" fontId="16" fillId="0" borderId="0" xfId="0" applyNumberFormat="1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F13" sqref="F13"/>
    </sheetView>
  </sheetViews>
  <sheetFormatPr defaultColWidth="9" defaultRowHeight="14.25" outlineLevelRow="7" outlineLevelCol="3"/>
  <cols>
    <col min="1" max="1" width="5" style="69" customWidth="1"/>
    <col min="2" max="2" width="112.875" style="69" customWidth="1"/>
    <col min="3" max="3" width="5.125" style="69" customWidth="1"/>
    <col min="4" max="16384" width="9" style="69"/>
  </cols>
  <sheetData>
    <row r="1" ht="17.1" customHeight="1" spans="1:4">
      <c r="A1" s="70"/>
      <c r="B1" s="71" t="s">
        <v>0</v>
      </c>
      <c r="C1" s="72"/>
      <c r="D1" s="69" t="s">
        <v>1</v>
      </c>
    </row>
    <row r="2" ht="72.75" customHeight="1" spans="1:3">
      <c r="A2" s="72"/>
      <c r="B2" s="73" t="s">
        <v>2</v>
      </c>
      <c r="C2" s="72"/>
    </row>
    <row r="3" ht="51" customHeight="1" spans="1:3">
      <c r="A3" s="72"/>
      <c r="B3" s="74"/>
      <c r="C3" s="72"/>
    </row>
    <row r="4" ht="94.5" customHeight="1" spans="1:3">
      <c r="A4" s="72"/>
      <c r="B4" s="75" t="s">
        <v>3</v>
      </c>
      <c r="C4" s="72"/>
    </row>
    <row r="5" ht="81.75" customHeight="1" spans="1:3">
      <c r="A5" s="72"/>
      <c r="B5" s="76" t="s">
        <v>4</v>
      </c>
      <c r="C5" s="72"/>
    </row>
    <row r="6" ht="52.15" customHeight="1" spans="1:3">
      <c r="A6" s="72"/>
      <c r="B6" s="77"/>
      <c r="C6" s="72"/>
    </row>
    <row r="7" ht="52.15" customHeight="1" spans="1:3">
      <c r="A7" s="72"/>
      <c r="B7" s="78" t="s">
        <v>5</v>
      </c>
      <c r="C7" s="72"/>
    </row>
    <row r="8" ht="35.45" customHeight="1" spans="1:3">
      <c r="A8" s="72"/>
      <c r="B8" s="79"/>
      <c r="C8" s="72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workbookViewId="0">
      <selection activeCell="E12" sqref="E12"/>
    </sheetView>
  </sheetViews>
  <sheetFormatPr defaultColWidth="10" defaultRowHeight="13.5" outlineLevelRow="6" outlineLevelCol="7"/>
  <cols>
    <col min="1" max="3" width="7.75" customWidth="1"/>
    <col min="4" max="4" width="30.75" customWidth="1"/>
    <col min="5" max="7" width="18" customWidth="1"/>
    <col min="8" max="8" width="15.375" customWidth="1"/>
    <col min="9" max="9" width="9.75" customWidth="1"/>
  </cols>
  <sheetData>
    <row r="1" spans="1:1">
      <c r="A1" t="s">
        <v>346</v>
      </c>
    </row>
    <row r="2" ht="22.7" customHeight="1" spans="1:8">
      <c r="A2" s="2" t="s">
        <v>347</v>
      </c>
      <c r="B2" s="2"/>
      <c r="C2" s="2"/>
      <c r="D2" s="2"/>
      <c r="E2" s="2"/>
      <c r="F2" s="2"/>
      <c r="G2" s="2"/>
      <c r="H2" s="2"/>
    </row>
    <row r="3" ht="15.6" customHeight="1" spans="8:8">
      <c r="H3" s="3" t="s">
        <v>9</v>
      </c>
    </row>
    <row r="4" s="1" customFormat="1" ht="30.2" customHeight="1" spans="1:8">
      <c r="A4" s="4" t="s">
        <v>60</v>
      </c>
      <c r="B4" s="4"/>
      <c r="C4" s="4"/>
      <c r="D4" s="4" t="s">
        <v>61</v>
      </c>
      <c r="E4" s="4" t="s">
        <v>221</v>
      </c>
      <c r="F4" s="4" t="s">
        <v>221</v>
      </c>
      <c r="G4" s="4"/>
      <c r="H4" s="4" t="s">
        <v>68</v>
      </c>
    </row>
    <row r="5" s="1" customFormat="1" ht="14.25" customHeight="1" spans="1:8">
      <c r="A5" s="4"/>
      <c r="B5" s="4"/>
      <c r="C5" s="4"/>
      <c r="D5" s="4"/>
      <c r="E5" s="4" t="s">
        <v>62</v>
      </c>
      <c r="F5" s="4" t="s">
        <v>220</v>
      </c>
      <c r="G5" s="4" t="s">
        <v>221</v>
      </c>
      <c r="H5" s="4"/>
    </row>
    <row r="6" ht="24" customHeight="1" spans="1:8">
      <c r="A6" s="5" t="s">
        <v>69</v>
      </c>
      <c r="B6" s="5" t="s">
        <v>70</v>
      </c>
      <c r="C6" s="6" t="s">
        <v>71</v>
      </c>
      <c r="D6" s="5" t="s">
        <v>62</v>
      </c>
      <c r="E6" s="7">
        <v>0</v>
      </c>
      <c r="F6" s="7">
        <v>0</v>
      </c>
      <c r="G6" s="7">
        <v>0</v>
      </c>
      <c r="H6" s="8" t="s">
        <v>1</v>
      </c>
    </row>
    <row r="7" ht="22.5" spans="1:8">
      <c r="A7" s="9"/>
      <c r="B7" s="9"/>
      <c r="C7" s="9"/>
      <c r="D7" s="9"/>
      <c r="E7" s="10">
        <v>0</v>
      </c>
      <c r="F7" s="10">
        <v>0</v>
      </c>
      <c r="G7" s="10">
        <v>0</v>
      </c>
      <c r="H7" s="11" t="s">
        <v>348</v>
      </c>
    </row>
  </sheetData>
  <mergeCells count="5">
    <mergeCell ref="A2:H2"/>
    <mergeCell ref="F4:G4"/>
    <mergeCell ref="D4:D5"/>
    <mergeCell ref="H4:H5"/>
    <mergeCell ref="A4:C5"/>
  </mergeCells>
  <printOptions horizontalCentered="1"/>
  <pageMargins left="0.751388888888889" right="0.751388888888889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9"/>
  <sheetViews>
    <sheetView workbookViewId="0">
      <selection activeCell="I39" sqref="I39"/>
    </sheetView>
  </sheetViews>
  <sheetFormatPr defaultColWidth="10" defaultRowHeight="13.5" outlineLevelCol="3"/>
  <cols>
    <col min="1" max="1" width="43.625" customWidth="1"/>
    <col min="2" max="2" width="18" customWidth="1"/>
    <col min="3" max="3" width="43.625" customWidth="1"/>
    <col min="4" max="4" width="18" customWidth="1"/>
    <col min="5" max="5" width="9.75" customWidth="1"/>
  </cols>
  <sheetData>
    <row r="1" ht="14.25" customHeight="1" spans="1:4">
      <c r="A1" s="23" t="s">
        <v>6</v>
      </c>
      <c r="B1" s="23"/>
      <c r="C1" s="23"/>
      <c r="D1" s="23"/>
    </row>
    <row r="2" ht="22.7" customHeight="1" spans="1:4">
      <c r="A2" s="12" t="s">
        <v>7</v>
      </c>
      <c r="B2" s="12"/>
      <c r="C2" s="12"/>
      <c r="D2" s="12"/>
    </row>
    <row r="3" ht="15.6" customHeight="1" spans="1:4">
      <c r="A3" s="23" t="s">
        <v>8</v>
      </c>
      <c r="B3" s="23"/>
      <c r="C3" s="23"/>
      <c r="D3" s="3" t="s">
        <v>9</v>
      </c>
    </row>
    <row r="4" ht="17.1" customHeight="1" spans="1:4">
      <c r="A4" s="4" t="s">
        <v>10</v>
      </c>
      <c r="B4" s="4"/>
      <c r="C4" s="4" t="s">
        <v>11</v>
      </c>
      <c r="D4" s="4"/>
    </row>
    <row r="5" ht="17.1" customHeight="1" spans="1:4">
      <c r="A5" s="4" t="s">
        <v>12</v>
      </c>
      <c r="B5" s="4" t="s">
        <v>13</v>
      </c>
      <c r="C5" s="4" t="s">
        <v>12</v>
      </c>
      <c r="D5" s="4" t="s">
        <v>13</v>
      </c>
    </row>
    <row r="6" ht="17.1" customHeight="1" spans="1:4">
      <c r="A6" s="14" t="s">
        <v>14</v>
      </c>
      <c r="B6" s="33">
        <v>4364.82</v>
      </c>
      <c r="C6" s="14" t="s">
        <v>15</v>
      </c>
      <c r="D6" s="33">
        <v>1303.55</v>
      </c>
    </row>
    <row r="7" ht="17.1" customHeight="1" spans="1:4">
      <c r="A7" s="14" t="s">
        <v>16</v>
      </c>
      <c r="B7" s="33"/>
      <c r="C7" s="14" t="s">
        <v>17</v>
      </c>
      <c r="D7" s="33">
        <v>0</v>
      </c>
    </row>
    <row r="8" ht="17.1" customHeight="1" spans="1:4">
      <c r="A8" s="14" t="s">
        <v>18</v>
      </c>
      <c r="B8" s="33"/>
      <c r="C8" s="14" t="s">
        <v>19</v>
      </c>
      <c r="D8" s="33">
        <v>8.2</v>
      </c>
    </row>
    <row r="9" ht="17.1" customHeight="1" spans="1:4">
      <c r="A9" s="14" t="s">
        <v>20</v>
      </c>
      <c r="B9" s="33"/>
      <c r="C9" s="14" t="s">
        <v>21</v>
      </c>
      <c r="D9" s="33">
        <v>54.55</v>
      </c>
    </row>
    <row r="10" ht="17.1" customHeight="1" spans="1:4">
      <c r="A10" s="14" t="s">
        <v>22</v>
      </c>
      <c r="B10" s="33"/>
      <c r="C10" s="14" t="s">
        <v>23</v>
      </c>
      <c r="D10" s="33">
        <v>0</v>
      </c>
    </row>
    <row r="11" ht="17.1" customHeight="1" spans="1:4">
      <c r="A11" s="14" t="s">
        <v>24</v>
      </c>
      <c r="B11" s="14"/>
      <c r="C11" s="14" t="s">
        <v>25</v>
      </c>
      <c r="D11" s="33">
        <v>0</v>
      </c>
    </row>
    <row r="12" ht="17.1" customHeight="1" spans="1:4">
      <c r="A12" s="14" t="s">
        <v>26</v>
      </c>
      <c r="B12" s="14"/>
      <c r="C12" s="14" t="s">
        <v>27</v>
      </c>
      <c r="D12" s="33">
        <v>3.17</v>
      </c>
    </row>
    <row r="13" ht="17.1" customHeight="1" spans="1:4">
      <c r="A13" s="14" t="s">
        <v>28</v>
      </c>
      <c r="B13" s="14"/>
      <c r="C13" s="14" t="s">
        <v>29</v>
      </c>
      <c r="D13" s="33">
        <v>282.46</v>
      </c>
    </row>
    <row r="14" ht="17.1" customHeight="1" spans="1:4">
      <c r="A14" s="14" t="s">
        <v>30</v>
      </c>
      <c r="B14" s="14"/>
      <c r="C14" s="14" t="s">
        <v>31</v>
      </c>
      <c r="D14" s="33">
        <v>162.25</v>
      </c>
    </row>
    <row r="15" ht="17.1" customHeight="1" spans="1:4">
      <c r="A15" s="14"/>
      <c r="B15" s="14"/>
      <c r="C15" s="14" t="s">
        <v>32</v>
      </c>
      <c r="D15" s="33">
        <v>36.63</v>
      </c>
    </row>
    <row r="16" ht="17.1" customHeight="1" spans="1:4">
      <c r="A16" s="14"/>
      <c r="B16" s="14"/>
      <c r="C16" s="14" t="s">
        <v>33</v>
      </c>
      <c r="D16" s="33">
        <v>162.48</v>
      </c>
    </row>
    <row r="17" ht="17.1" customHeight="1" spans="1:4">
      <c r="A17" s="14"/>
      <c r="B17" s="14"/>
      <c r="C17" s="14" t="s">
        <v>34</v>
      </c>
      <c r="D17" s="33">
        <v>1793.73</v>
      </c>
    </row>
    <row r="18" ht="17.1" customHeight="1" spans="1:4">
      <c r="A18" s="14"/>
      <c r="B18" s="14"/>
      <c r="C18" s="14" t="s">
        <v>35</v>
      </c>
      <c r="D18" s="33">
        <v>0</v>
      </c>
    </row>
    <row r="19" ht="17.1" customHeight="1" spans="1:4">
      <c r="A19" s="14"/>
      <c r="B19" s="14"/>
      <c r="C19" s="14" t="s">
        <v>36</v>
      </c>
      <c r="D19" s="33">
        <v>0</v>
      </c>
    </row>
    <row r="20" ht="17.1" customHeight="1" spans="1:4">
      <c r="A20" s="14"/>
      <c r="B20" s="14"/>
      <c r="C20" s="14" t="s">
        <v>37</v>
      </c>
      <c r="D20" s="33">
        <v>0</v>
      </c>
    </row>
    <row r="21" ht="17.1" customHeight="1" spans="1:4">
      <c r="A21" s="14"/>
      <c r="B21" s="14"/>
      <c r="C21" s="14" t="s">
        <v>38</v>
      </c>
      <c r="D21" s="33">
        <v>0</v>
      </c>
    </row>
    <row r="22" ht="17.1" customHeight="1" spans="1:4">
      <c r="A22" s="14"/>
      <c r="B22" s="14"/>
      <c r="C22" s="14" t="s">
        <v>39</v>
      </c>
      <c r="D22" s="33">
        <v>0</v>
      </c>
    </row>
    <row r="23" ht="17.1" customHeight="1" spans="1:4">
      <c r="A23" s="14"/>
      <c r="B23" s="14"/>
      <c r="C23" s="14" t="s">
        <v>40</v>
      </c>
      <c r="D23" s="33">
        <v>57.27</v>
      </c>
    </row>
    <row r="24" ht="17.1" customHeight="1" spans="1:4">
      <c r="A24" s="14"/>
      <c r="B24" s="14"/>
      <c r="C24" s="14" t="s">
        <v>41</v>
      </c>
      <c r="D24" s="33">
        <v>722.31</v>
      </c>
    </row>
    <row r="25" ht="17.1" customHeight="1" spans="1:4">
      <c r="A25" s="14"/>
      <c r="B25" s="14"/>
      <c r="C25" s="14" t="s">
        <v>42</v>
      </c>
      <c r="D25" s="33">
        <v>0</v>
      </c>
    </row>
    <row r="26" ht="17.1" customHeight="1" spans="1:4">
      <c r="A26" s="14"/>
      <c r="B26" s="14"/>
      <c r="C26" s="14" t="s">
        <v>43</v>
      </c>
      <c r="D26" s="33">
        <v>0</v>
      </c>
    </row>
    <row r="27" ht="17.1" customHeight="1" spans="1:4">
      <c r="A27" s="14"/>
      <c r="B27" s="14"/>
      <c r="C27" s="14" t="s">
        <v>44</v>
      </c>
      <c r="D27" s="33">
        <v>84.05</v>
      </c>
    </row>
    <row r="28" ht="17.1" customHeight="1" spans="1:4">
      <c r="A28" s="14"/>
      <c r="B28" s="14"/>
      <c r="C28" s="14" t="s">
        <v>45</v>
      </c>
      <c r="D28" s="33">
        <v>0</v>
      </c>
    </row>
    <row r="29" ht="17.1" customHeight="1" spans="1:4">
      <c r="A29" s="14"/>
      <c r="B29" s="14"/>
      <c r="C29" s="14" t="s">
        <v>46</v>
      </c>
      <c r="D29" s="33">
        <v>0</v>
      </c>
    </row>
    <row r="30" ht="17.1" customHeight="1" spans="1:4">
      <c r="A30" s="14"/>
      <c r="B30" s="14"/>
      <c r="C30" s="14" t="s">
        <v>47</v>
      </c>
      <c r="D30" s="33">
        <v>0</v>
      </c>
    </row>
    <row r="31" ht="17.1" customHeight="1" spans="1:4">
      <c r="A31" s="14"/>
      <c r="B31" s="14"/>
      <c r="C31" s="14" t="s">
        <v>48</v>
      </c>
      <c r="D31" s="33">
        <v>0</v>
      </c>
    </row>
    <row r="32" ht="17.1" customHeight="1" spans="1:4">
      <c r="A32" s="14"/>
      <c r="B32" s="14"/>
      <c r="C32" s="14" t="s">
        <v>49</v>
      </c>
      <c r="D32" s="33">
        <v>0</v>
      </c>
    </row>
    <row r="33" ht="17.1" customHeight="1" spans="1:4">
      <c r="A33" s="14"/>
      <c r="B33" s="14"/>
      <c r="C33" s="14" t="s">
        <v>50</v>
      </c>
      <c r="D33" s="33">
        <v>0</v>
      </c>
    </row>
    <row r="34" ht="17.1" customHeight="1" spans="1:4">
      <c r="A34" s="14"/>
      <c r="B34" s="14"/>
      <c r="C34" s="14"/>
      <c r="D34" s="33"/>
    </row>
    <row r="35" ht="17.1" customHeight="1" spans="1:4">
      <c r="A35" s="13" t="s">
        <v>51</v>
      </c>
      <c r="B35" s="15">
        <f>SUM(B6:B10)</f>
        <v>4364.82</v>
      </c>
      <c r="C35" s="13" t="s">
        <v>52</v>
      </c>
      <c r="D35" s="15">
        <f>SUM(D6:D33)</f>
        <v>4670.65</v>
      </c>
    </row>
    <row r="36" ht="17.1" customHeight="1" spans="1:4">
      <c r="A36" s="14" t="s">
        <v>53</v>
      </c>
      <c r="B36" s="15">
        <v>305.83</v>
      </c>
      <c r="C36" s="14" t="s">
        <v>54</v>
      </c>
      <c r="D36" s="15">
        <v>0</v>
      </c>
    </row>
    <row r="37" ht="17.1" customHeight="1" spans="1:4">
      <c r="A37" s="14"/>
      <c r="B37" s="14"/>
      <c r="C37" s="14"/>
      <c r="D37" s="15"/>
    </row>
    <row r="38" ht="17.1" customHeight="1" spans="1:4">
      <c r="A38" s="13" t="s">
        <v>55</v>
      </c>
      <c r="B38" s="15">
        <f>B6+B7+B8+B9+B10+B36</f>
        <v>4670.65</v>
      </c>
      <c r="C38" s="13" t="s">
        <v>56</v>
      </c>
      <c r="D38" s="15">
        <f>SUM(D6:D33)</f>
        <v>4670.65</v>
      </c>
    </row>
    <row r="39" ht="14.25" customHeight="1" spans="1:4">
      <c r="A39" s="14" t="s">
        <v>57</v>
      </c>
      <c r="B39" s="14"/>
      <c r="C39" s="14"/>
      <c r="D39" s="14"/>
    </row>
  </sheetData>
  <mergeCells count="5">
    <mergeCell ref="A1:D1"/>
    <mergeCell ref="A2:D2"/>
    <mergeCell ref="A3:C3"/>
    <mergeCell ref="A4:B4"/>
    <mergeCell ref="C4:D4"/>
  </mergeCells>
  <printOptions horizontalCentered="1"/>
  <pageMargins left="0.751388888888889" right="0.751388888888889" top="0.271527777777778" bottom="0.271527777777778" header="0" footer="0"/>
  <pageSetup paperSize="9" scale="8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5"/>
  <sheetViews>
    <sheetView workbookViewId="0">
      <selection activeCell="G22" sqref="G22"/>
    </sheetView>
  </sheetViews>
  <sheetFormatPr defaultColWidth="10" defaultRowHeight="13.5"/>
  <cols>
    <col min="1" max="3" width="7.75" customWidth="1"/>
    <col min="4" max="4" width="30.75" customWidth="1"/>
    <col min="5" max="11" width="18" customWidth="1"/>
    <col min="12" max="12" width="12.875" customWidth="1"/>
    <col min="13" max="13" width="9.75" customWidth="1"/>
  </cols>
  <sheetData>
    <row r="1" spans="1:1">
      <c r="A1" t="s">
        <v>58</v>
      </c>
    </row>
    <row r="2" ht="22.7" customHeight="1" spans="1:12">
      <c r="A2" s="12" t="s">
        <v>59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ht="15.6" customHeight="1" spans="12:12">
      <c r="L3" s="3" t="s">
        <v>9</v>
      </c>
    </row>
    <row r="4" s="1" customFormat="1" ht="22.7" customHeight="1" spans="1:12">
      <c r="A4" s="24" t="s">
        <v>60</v>
      </c>
      <c r="B4" s="24"/>
      <c r="C4" s="24"/>
      <c r="D4" s="24" t="s">
        <v>61</v>
      </c>
      <c r="E4" s="24" t="s">
        <v>62</v>
      </c>
      <c r="F4" s="24" t="s">
        <v>53</v>
      </c>
      <c r="G4" s="24" t="s">
        <v>63</v>
      </c>
      <c r="H4" s="24" t="s">
        <v>64</v>
      </c>
      <c r="I4" s="24" t="s">
        <v>65</v>
      </c>
      <c r="J4" s="29" t="s">
        <v>66</v>
      </c>
      <c r="K4" s="24" t="s">
        <v>67</v>
      </c>
      <c r="L4" s="24" t="s">
        <v>68</v>
      </c>
    </row>
    <row r="5" s="1" customFormat="1" ht="22.7" customHeight="1" spans="1:12">
      <c r="A5" s="24" t="s">
        <v>69</v>
      </c>
      <c r="B5" s="24" t="s">
        <v>70</v>
      </c>
      <c r="C5" s="24" t="s">
        <v>71</v>
      </c>
      <c r="D5" s="24"/>
      <c r="E5" s="24"/>
      <c r="F5" s="24"/>
      <c r="G5" s="24"/>
      <c r="H5" s="24"/>
      <c r="I5" s="24"/>
      <c r="J5" s="30"/>
      <c r="K5" s="24"/>
      <c r="L5" s="24"/>
    </row>
    <row r="6" ht="14.25" customHeight="1" spans="1:12">
      <c r="A6" s="32"/>
      <c r="B6" s="32"/>
      <c r="C6" s="32"/>
      <c r="D6" s="26" t="s">
        <v>62</v>
      </c>
      <c r="E6" s="31">
        <f>SUM(E7+E29+E32+E37+E40+E57+E66+E71+E78+E94+E97+E103)</f>
        <v>4670.65</v>
      </c>
      <c r="F6" s="31">
        <f>SUM(F7+F29+F32+F37+F40+F57+F66+F71+F78+F94+F97+F103)</f>
        <v>305.83</v>
      </c>
      <c r="G6" s="31">
        <f>SUM(G7+G29+G32+G37+G40+G57+G66+G71+G78+G94+G97+G103)</f>
        <v>4364.82</v>
      </c>
      <c r="H6" s="31"/>
      <c r="I6" s="31"/>
      <c r="J6" s="31"/>
      <c r="K6" s="31"/>
      <c r="L6" s="32"/>
    </row>
    <row r="7" ht="14.25" customHeight="1" spans="1:12">
      <c r="A7" s="28" t="s">
        <v>72</v>
      </c>
      <c r="B7" s="28"/>
      <c r="C7" s="28"/>
      <c r="D7" s="14" t="s">
        <v>73</v>
      </c>
      <c r="E7" s="33">
        <f t="shared" ref="E7:E65" si="0">SUM(F7:K7)</f>
        <v>1303.55</v>
      </c>
      <c r="F7" s="33">
        <f>SUM(F8+F11+F13+F17+F19+F21+F23+F25+F27)</f>
        <v>50.98</v>
      </c>
      <c r="G7" s="33">
        <v>1252.57</v>
      </c>
      <c r="H7" s="31"/>
      <c r="I7" s="31"/>
      <c r="J7" s="31"/>
      <c r="K7" s="31"/>
      <c r="L7" s="32"/>
    </row>
    <row r="8" ht="14.25" customHeight="1" spans="1:12">
      <c r="A8" s="28"/>
      <c r="B8" s="28">
        <v>20101</v>
      </c>
      <c r="C8" s="28"/>
      <c r="D8" s="14" t="s">
        <v>74</v>
      </c>
      <c r="E8" s="33">
        <f t="shared" si="0"/>
        <v>18.53</v>
      </c>
      <c r="F8" s="33">
        <v>18.53</v>
      </c>
      <c r="G8" s="33"/>
      <c r="H8" s="31"/>
      <c r="I8" s="31"/>
      <c r="J8" s="31"/>
      <c r="K8" s="31"/>
      <c r="L8" s="32"/>
    </row>
    <row r="9" ht="14.25" customHeight="1" spans="1:12">
      <c r="A9" s="28"/>
      <c r="B9" s="28"/>
      <c r="C9" s="28">
        <v>2010108</v>
      </c>
      <c r="D9" s="14" t="s">
        <v>75</v>
      </c>
      <c r="E9" s="33">
        <f t="shared" si="0"/>
        <v>10.53</v>
      </c>
      <c r="F9" s="33">
        <v>10.53</v>
      </c>
      <c r="G9" s="33"/>
      <c r="H9" s="31"/>
      <c r="I9" s="31"/>
      <c r="J9" s="31"/>
      <c r="K9" s="31"/>
      <c r="L9" s="32"/>
    </row>
    <row r="10" ht="14.25" customHeight="1" spans="1:12">
      <c r="A10" s="28"/>
      <c r="B10" s="28"/>
      <c r="C10" s="28">
        <v>2010199</v>
      </c>
      <c r="D10" s="14" t="s">
        <v>76</v>
      </c>
      <c r="E10" s="33">
        <f t="shared" si="0"/>
        <v>8</v>
      </c>
      <c r="F10" s="33">
        <v>8</v>
      </c>
      <c r="G10" s="33"/>
      <c r="H10" s="31"/>
      <c r="I10" s="31"/>
      <c r="J10" s="31"/>
      <c r="K10" s="31"/>
      <c r="L10" s="32"/>
    </row>
    <row r="11" spans="1:12">
      <c r="A11" s="28"/>
      <c r="B11" s="28">
        <v>20102</v>
      </c>
      <c r="C11" s="28"/>
      <c r="D11" s="14" t="s">
        <v>77</v>
      </c>
      <c r="E11" s="33">
        <f t="shared" si="0"/>
        <v>5.15</v>
      </c>
      <c r="F11" s="33">
        <v>5.15</v>
      </c>
      <c r="G11" s="33"/>
      <c r="H11" s="31"/>
      <c r="I11" s="31"/>
      <c r="J11" s="31"/>
      <c r="K11" s="31"/>
      <c r="L11" s="68"/>
    </row>
    <row r="12" spans="1:12">
      <c r="A12" s="28"/>
      <c r="B12" s="28"/>
      <c r="C12" s="28">
        <v>2010299</v>
      </c>
      <c r="D12" s="14" t="s">
        <v>78</v>
      </c>
      <c r="E12" s="33">
        <f t="shared" si="0"/>
        <v>5.15</v>
      </c>
      <c r="F12" s="33">
        <v>5.15</v>
      </c>
      <c r="G12" s="33"/>
      <c r="H12" s="31"/>
      <c r="I12" s="31"/>
      <c r="J12" s="31"/>
      <c r="K12" s="31"/>
      <c r="L12" s="68"/>
    </row>
    <row r="13" spans="1:12">
      <c r="A13" s="28"/>
      <c r="B13" s="28" t="s">
        <v>79</v>
      </c>
      <c r="C13" s="28"/>
      <c r="D13" s="14" t="s">
        <v>80</v>
      </c>
      <c r="E13" s="33">
        <f t="shared" si="0"/>
        <v>1175.89</v>
      </c>
      <c r="F13" s="33">
        <v>8.36</v>
      </c>
      <c r="G13" s="33">
        <v>1167.53</v>
      </c>
      <c r="H13" s="31"/>
      <c r="I13" s="31"/>
      <c r="J13" s="31"/>
      <c r="K13" s="31"/>
      <c r="L13" s="9"/>
    </row>
    <row r="14" spans="1:12">
      <c r="A14" s="28"/>
      <c r="B14" s="28"/>
      <c r="C14" s="28" t="s">
        <v>81</v>
      </c>
      <c r="D14" s="14" t="s">
        <v>82</v>
      </c>
      <c r="E14" s="33">
        <f t="shared" si="0"/>
        <v>959.58</v>
      </c>
      <c r="F14" s="33">
        <v>0</v>
      </c>
      <c r="G14" s="33">
        <v>959.58</v>
      </c>
      <c r="H14" s="31"/>
      <c r="I14" s="31"/>
      <c r="J14" s="31"/>
      <c r="K14" s="31"/>
      <c r="L14" s="9"/>
    </row>
    <row r="15" spans="1:12">
      <c r="A15" s="28"/>
      <c r="B15" s="28"/>
      <c r="C15" s="28" t="s">
        <v>83</v>
      </c>
      <c r="D15" s="14" t="s">
        <v>84</v>
      </c>
      <c r="E15" s="33">
        <f t="shared" si="0"/>
        <v>176.43</v>
      </c>
      <c r="F15" s="33">
        <v>0</v>
      </c>
      <c r="G15" s="33">
        <v>176.43</v>
      </c>
      <c r="H15" s="31"/>
      <c r="I15" s="31"/>
      <c r="J15" s="31"/>
      <c r="K15" s="31"/>
      <c r="L15" s="9"/>
    </row>
    <row r="16" spans="1:12">
      <c r="A16" s="28"/>
      <c r="B16" s="28"/>
      <c r="C16" s="28" t="s">
        <v>85</v>
      </c>
      <c r="D16" s="14" t="s">
        <v>86</v>
      </c>
      <c r="E16" s="33">
        <f t="shared" si="0"/>
        <v>39.86</v>
      </c>
      <c r="F16" s="33">
        <v>8.36</v>
      </c>
      <c r="G16" s="33">
        <v>31.5</v>
      </c>
      <c r="H16" s="31"/>
      <c r="I16" s="31"/>
      <c r="J16" s="31"/>
      <c r="K16" s="31"/>
      <c r="L16" s="9"/>
    </row>
    <row r="17" spans="1:12">
      <c r="A17" s="28"/>
      <c r="B17" s="28">
        <v>20105</v>
      </c>
      <c r="C17" s="28"/>
      <c r="D17" s="14" t="s">
        <v>87</v>
      </c>
      <c r="E17" s="33">
        <f t="shared" si="0"/>
        <v>3.76</v>
      </c>
      <c r="F17" s="33">
        <v>3.76</v>
      </c>
      <c r="G17" s="33"/>
      <c r="H17" s="31"/>
      <c r="I17" s="31"/>
      <c r="J17" s="31"/>
      <c r="K17" s="31"/>
      <c r="L17" s="9"/>
    </row>
    <row r="18" spans="1:12">
      <c r="A18" s="28"/>
      <c r="B18" s="28"/>
      <c r="C18" s="28">
        <v>2010507</v>
      </c>
      <c r="D18" s="14" t="s">
        <v>88</v>
      </c>
      <c r="E18" s="33">
        <f t="shared" si="0"/>
        <v>3.76</v>
      </c>
      <c r="F18" s="33">
        <v>3.76</v>
      </c>
      <c r="G18" s="33"/>
      <c r="H18" s="31"/>
      <c r="I18" s="31"/>
      <c r="J18" s="31"/>
      <c r="K18" s="31"/>
      <c r="L18" s="9"/>
    </row>
    <row r="19" spans="1:12">
      <c r="A19" s="28"/>
      <c r="B19" s="28" t="s">
        <v>89</v>
      </c>
      <c r="C19" s="28"/>
      <c r="D19" s="14" t="s">
        <v>90</v>
      </c>
      <c r="E19" s="33">
        <f t="shared" si="0"/>
        <v>80.96</v>
      </c>
      <c r="F19" s="33">
        <v>0</v>
      </c>
      <c r="G19" s="33">
        <v>80.96</v>
      </c>
      <c r="H19" s="31"/>
      <c r="I19" s="31"/>
      <c r="J19" s="31"/>
      <c r="K19" s="31"/>
      <c r="L19" s="9"/>
    </row>
    <row r="20" spans="1:12">
      <c r="A20" s="28"/>
      <c r="B20" s="28"/>
      <c r="C20" s="28" t="s">
        <v>91</v>
      </c>
      <c r="D20" s="14" t="s">
        <v>84</v>
      </c>
      <c r="E20" s="33">
        <f t="shared" si="0"/>
        <v>80.96</v>
      </c>
      <c r="F20" s="33">
        <v>0</v>
      </c>
      <c r="G20" s="33">
        <v>80.96</v>
      </c>
      <c r="H20" s="31"/>
      <c r="I20" s="31"/>
      <c r="J20" s="31"/>
      <c r="K20" s="31"/>
      <c r="L20" s="9"/>
    </row>
    <row r="21" spans="1:12">
      <c r="A21" s="28"/>
      <c r="B21" s="28" t="s">
        <v>92</v>
      </c>
      <c r="C21" s="28"/>
      <c r="D21" s="14" t="s">
        <v>93</v>
      </c>
      <c r="E21" s="33">
        <f t="shared" si="0"/>
        <v>8.2</v>
      </c>
      <c r="F21" s="33">
        <v>4.1</v>
      </c>
      <c r="G21" s="33">
        <v>4.1</v>
      </c>
      <c r="H21" s="31"/>
      <c r="I21" s="31"/>
      <c r="J21" s="31"/>
      <c r="K21" s="31"/>
      <c r="L21" s="9"/>
    </row>
    <row r="22" spans="1:12">
      <c r="A22" s="28"/>
      <c r="B22" s="28"/>
      <c r="C22" s="28" t="s">
        <v>94</v>
      </c>
      <c r="D22" s="14" t="s">
        <v>95</v>
      </c>
      <c r="E22" s="33">
        <f t="shared" si="0"/>
        <v>8.2</v>
      </c>
      <c r="F22" s="33">
        <v>4.1</v>
      </c>
      <c r="G22" s="33">
        <v>4.1</v>
      </c>
      <c r="H22" s="31"/>
      <c r="I22" s="31"/>
      <c r="J22" s="31"/>
      <c r="K22" s="31"/>
      <c r="L22" s="9"/>
    </row>
    <row r="23" spans="1:12">
      <c r="A23" s="28"/>
      <c r="B23" s="28">
        <v>20129</v>
      </c>
      <c r="C23" s="28"/>
      <c r="D23" s="14" t="s">
        <v>96</v>
      </c>
      <c r="E23" s="33">
        <f t="shared" si="0"/>
        <v>0.7</v>
      </c>
      <c r="F23" s="33">
        <v>0.7</v>
      </c>
      <c r="G23" s="33"/>
      <c r="H23" s="31"/>
      <c r="I23" s="31"/>
      <c r="J23" s="31"/>
      <c r="K23" s="31"/>
      <c r="L23" s="9"/>
    </row>
    <row r="24" spans="1:12">
      <c r="A24" s="28"/>
      <c r="B24" s="28"/>
      <c r="C24" s="28">
        <v>2012999</v>
      </c>
      <c r="D24" s="14" t="s">
        <v>97</v>
      </c>
      <c r="E24" s="33">
        <f t="shared" si="0"/>
        <v>0.7</v>
      </c>
      <c r="F24" s="33">
        <v>0.7</v>
      </c>
      <c r="G24" s="33"/>
      <c r="H24" s="31"/>
      <c r="I24" s="31"/>
      <c r="J24" s="31"/>
      <c r="K24" s="31"/>
      <c r="L24" s="9"/>
    </row>
    <row r="25" spans="1:12">
      <c r="A25" s="28"/>
      <c r="B25" s="28">
        <v>20132</v>
      </c>
      <c r="C25" s="28"/>
      <c r="D25" s="14" t="s">
        <v>98</v>
      </c>
      <c r="E25" s="33">
        <f t="shared" si="0"/>
        <v>1.5</v>
      </c>
      <c r="F25" s="33">
        <v>1.5</v>
      </c>
      <c r="G25" s="33"/>
      <c r="H25" s="31"/>
      <c r="I25" s="31"/>
      <c r="J25" s="31"/>
      <c r="K25" s="31"/>
      <c r="L25" s="9"/>
    </row>
    <row r="26" spans="1:12">
      <c r="A26" s="28"/>
      <c r="B26" s="28"/>
      <c r="C26" s="28">
        <v>2013299</v>
      </c>
      <c r="D26" s="14" t="s">
        <v>99</v>
      </c>
      <c r="E26" s="33">
        <f t="shared" si="0"/>
        <v>1.5</v>
      </c>
      <c r="F26" s="33">
        <v>1.5</v>
      </c>
      <c r="G26" s="33"/>
      <c r="H26" s="31"/>
      <c r="I26" s="31"/>
      <c r="J26" s="31"/>
      <c r="K26" s="31"/>
      <c r="L26" s="9"/>
    </row>
    <row r="27" spans="1:12">
      <c r="A27" s="28"/>
      <c r="B27" s="28">
        <v>20133</v>
      </c>
      <c r="C27" s="28"/>
      <c r="D27" s="14" t="s">
        <v>100</v>
      </c>
      <c r="E27" s="33">
        <f t="shared" si="0"/>
        <v>8.88</v>
      </c>
      <c r="F27" s="33">
        <v>8.88</v>
      </c>
      <c r="G27" s="33"/>
      <c r="H27" s="31"/>
      <c r="I27" s="31"/>
      <c r="J27" s="31"/>
      <c r="K27" s="31"/>
      <c r="L27" s="9"/>
    </row>
    <row r="28" spans="1:12">
      <c r="A28" s="28"/>
      <c r="B28" s="28"/>
      <c r="C28" s="28">
        <v>2013399</v>
      </c>
      <c r="D28" s="14" t="s">
        <v>101</v>
      </c>
      <c r="E28" s="33">
        <f t="shared" si="0"/>
        <v>8.88</v>
      </c>
      <c r="F28" s="33">
        <v>8.88</v>
      </c>
      <c r="G28" s="33"/>
      <c r="H28" s="31"/>
      <c r="I28" s="31"/>
      <c r="J28" s="31"/>
      <c r="K28" s="31"/>
      <c r="L28" s="9"/>
    </row>
    <row r="29" spans="1:12">
      <c r="A29" s="28" t="s">
        <v>102</v>
      </c>
      <c r="B29" s="28"/>
      <c r="C29" s="28"/>
      <c r="D29" s="14" t="s">
        <v>103</v>
      </c>
      <c r="E29" s="33">
        <f t="shared" si="0"/>
        <v>8.2</v>
      </c>
      <c r="F29" s="33">
        <v>0</v>
      </c>
      <c r="G29" s="33">
        <v>8.2</v>
      </c>
      <c r="H29" s="31"/>
      <c r="I29" s="31"/>
      <c r="J29" s="31"/>
      <c r="K29" s="31"/>
      <c r="L29" s="9"/>
    </row>
    <row r="30" spans="1:12">
      <c r="A30" s="28"/>
      <c r="B30" s="28" t="s">
        <v>104</v>
      </c>
      <c r="C30" s="28"/>
      <c r="D30" s="14" t="s">
        <v>105</v>
      </c>
      <c r="E30" s="33">
        <f t="shared" si="0"/>
        <v>8.2</v>
      </c>
      <c r="F30" s="33">
        <v>0</v>
      </c>
      <c r="G30" s="33">
        <v>8.2</v>
      </c>
      <c r="H30" s="31"/>
      <c r="I30" s="31"/>
      <c r="J30" s="31"/>
      <c r="K30" s="31"/>
      <c r="L30" s="9"/>
    </row>
    <row r="31" spans="1:12">
      <c r="A31" s="28"/>
      <c r="B31" s="28"/>
      <c r="C31" s="28" t="s">
        <v>106</v>
      </c>
      <c r="D31" s="14" t="s">
        <v>107</v>
      </c>
      <c r="E31" s="33">
        <f t="shared" si="0"/>
        <v>8.2</v>
      </c>
      <c r="F31" s="33">
        <v>0</v>
      </c>
      <c r="G31" s="33">
        <v>8.2</v>
      </c>
      <c r="H31" s="31"/>
      <c r="I31" s="31"/>
      <c r="J31" s="31"/>
      <c r="K31" s="31"/>
      <c r="L31" s="9"/>
    </row>
    <row r="32" spans="1:12">
      <c r="A32" s="28" t="s">
        <v>108</v>
      </c>
      <c r="B32" s="28"/>
      <c r="C32" s="28"/>
      <c r="D32" s="14" t="s">
        <v>109</v>
      </c>
      <c r="E32" s="33">
        <f t="shared" si="0"/>
        <v>54.55</v>
      </c>
      <c r="F32" s="33">
        <v>5.68</v>
      </c>
      <c r="G32" s="33">
        <v>48.87</v>
      </c>
      <c r="H32" s="31"/>
      <c r="I32" s="31"/>
      <c r="J32" s="31"/>
      <c r="K32" s="31"/>
      <c r="L32" s="9"/>
    </row>
    <row r="33" spans="1:12">
      <c r="A33" s="28"/>
      <c r="B33" s="28" t="s">
        <v>110</v>
      </c>
      <c r="C33" s="28"/>
      <c r="D33" s="14" t="s">
        <v>111</v>
      </c>
      <c r="E33" s="33">
        <f t="shared" si="0"/>
        <v>48.87</v>
      </c>
      <c r="F33" s="33">
        <v>0</v>
      </c>
      <c r="G33" s="33">
        <v>48.87</v>
      </c>
      <c r="H33" s="31"/>
      <c r="I33" s="31"/>
      <c r="J33" s="31"/>
      <c r="K33" s="31"/>
      <c r="L33" s="9"/>
    </row>
    <row r="34" spans="1:12">
      <c r="A34" s="28"/>
      <c r="B34" s="28"/>
      <c r="C34" s="28" t="s">
        <v>112</v>
      </c>
      <c r="D34" s="14" t="s">
        <v>84</v>
      </c>
      <c r="E34" s="33">
        <f t="shared" si="0"/>
        <v>48.87</v>
      </c>
      <c r="F34" s="33">
        <v>0</v>
      </c>
      <c r="G34" s="33">
        <v>48.87</v>
      </c>
      <c r="H34" s="31"/>
      <c r="I34" s="31"/>
      <c r="J34" s="31"/>
      <c r="K34" s="31"/>
      <c r="L34" s="9"/>
    </row>
    <row r="35" spans="1:12">
      <c r="A35" s="28"/>
      <c r="B35" s="28">
        <v>20406</v>
      </c>
      <c r="C35" s="28"/>
      <c r="D35" s="14" t="s">
        <v>113</v>
      </c>
      <c r="E35" s="33">
        <f t="shared" si="0"/>
        <v>5.67</v>
      </c>
      <c r="F35" s="33">
        <v>5.67</v>
      </c>
      <c r="G35" s="33"/>
      <c r="H35" s="31"/>
      <c r="I35" s="31"/>
      <c r="J35" s="31"/>
      <c r="K35" s="31"/>
      <c r="L35" s="39"/>
    </row>
    <row r="36" spans="1:12">
      <c r="A36" s="28"/>
      <c r="B36" s="28"/>
      <c r="C36" s="28">
        <v>2040604</v>
      </c>
      <c r="D36" s="14" t="s">
        <v>114</v>
      </c>
      <c r="E36" s="33">
        <f t="shared" si="0"/>
        <v>5.68</v>
      </c>
      <c r="F36" s="33">
        <v>5.68</v>
      </c>
      <c r="G36" s="33"/>
      <c r="H36" s="31"/>
      <c r="I36" s="31"/>
      <c r="J36" s="31"/>
      <c r="K36" s="31"/>
      <c r="L36" s="9"/>
    </row>
    <row r="37" spans="1:12">
      <c r="A37" s="28">
        <v>207</v>
      </c>
      <c r="B37" s="28"/>
      <c r="C37" s="28"/>
      <c r="D37" s="14" t="s">
        <v>115</v>
      </c>
      <c r="E37" s="33">
        <f t="shared" si="0"/>
        <v>3.17</v>
      </c>
      <c r="F37" s="33">
        <v>3.17</v>
      </c>
      <c r="G37" s="33"/>
      <c r="H37" s="31"/>
      <c r="I37" s="31"/>
      <c r="J37" s="31"/>
      <c r="K37" s="31"/>
      <c r="L37" s="9"/>
    </row>
    <row r="38" spans="1:12">
      <c r="A38" s="28"/>
      <c r="B38" s="28">
        <v>20701</v>
      </c>
      <c r="C38" s="28"/>
      <c r="D38" s="14" t="s">
        <v>116</v>
      </c>
      <c r="E38" s="33">
        <f t="shared" si="0"/>
        <v>3.17</v>
      </c>
      <c r="F38" s="33">
        <v>3.17</v>
      </c>
      <c r="G38" s="33"/>
      <c r="H38" s="31"/>
      <c r="I38" s="31"/>
      <c r="J38" s="31"/>
      <c r="K38" s="31"/>
      <c r="L38" s="9"/>
    </row>
    <row r="39" spans="1:12">
      <c r="A39" s="28"/>
      <c r="B39" s="28"/>
      <c r="C39" s="28">
        <v>2070109</v>
      </c>
      <c r="D39" s="14" t="s">
        <v>117</v>
      </c>
      <c r="E39" s="33">
        <f t="shared" si="0"/>
        <v>3.17</v>
      </c>
      <c r="F39" s="33">
        <v>3.17</v>
      </c>
      <c r="G39" s="33"/>
      <c r="H39" s="31"/>
      <c r="I39" s="31"/>
      <c r="J39" s="31"/>
      <c r="K39" s="31"/>
      <c r="L39" s="9"/>
    </row>
    <row r="40" spans="1:12">
      <c r="A40" s="28" t="s">
        <v>118</v>
      </c>
      <c r="B40" s="28"/>
      <c r="C40" s="28"/>
      <c r="D40" s="14" t="s">
        <v>119</v>
      </c>
      <c r="E40" s="33">
        <f t="shared" si="0"/>
        <v>282.46</v>
      </c>
      <c r="F40" s="33">
        <f>SUM(F41+F44+F47+F49+F51+F53+F55)</f>
        <v>20.94</v>
      </c>
      <c r="G40" s="33">
        <v>261.52</v>
      </c>
      <c r="H40" s="31"/>
      <c r="I40" s="31"/>
      <c r="J40" s="31"/>
      <c r="K40" s="31"/>
      <c r="L40" s="9"/>
    </row>
    <row r="41" spans="1:12">
      <c r="A41" s="28"/>
      <c r="B41" s="28" t="s">
        <v>120</v>
      </c>
      <c r="C41" s="28"/>
      <c r="D41" s="14" t="s">
        <v>121</v>
      </c>
      <c r="E41" s="33">
        <f t="shared" si="0"/>
        <v>18.01</v>
      </c>
      <c r="F41" s="33">
        <v>16.37</v>
      </c>
      <c r="G41" s="33">
        <v>1.64</v>
      </c>
      <c r="H41" s="31"/>
      <c r="I41" s="31"/>
      <c r="J41" s="31"/>
      <c r="K41" s="31"/>
      <c r="L41" s="9"/>
    </row>
    <row r="42" spans="1:12">
      <c r="A42" s="28"/>
      <c r="B42" s="28"/>
      <c r="C42" s="28">
        <v>2080701</v>
      </c>
      <c r="D42" s="14" t="s">
        <v>122</v>
      </c>
      <c r="E42" s="33">
        <f t="shared" si="0"/>
        <v>13.81</v>
      </c>
      <c r="F42" s="33">
        <v>13.81</v>
      </c>
      <c r="G42" s="33"/>
      <c r="H42" s="31"/>
      <c r="I42" s="31"/>
      <c r="J42" s="31"/>
      <c r="K42" s="31"/>
      <c r="L42" s="9"/>
    </row>
    <row r="43" spans="1:12">
      <c r="A43" s="28"/>
      <c r="B43" s="28"/>
      <c r="C43" s="28" t="s">
        <v>123</v>
      </c>
      <c r="D43" s="14" t="s">
        <v>124</v>
      </c>
      <c r="E43" s="33">
        <f t="shared" si="0"/>
        <v>4.2</v>
      </c>
      <c r="F43" s="33">
        <v>2.56</v>
      </c>
      <c r="G43" s="33">
        <v>1.64</v>
      </c>
      <c r="H43" s="31"/>
      <c r="I43" s="31"/>
      <c r="J43" s="31"/>
      <c r="K43" s="31"/>
      <c r="L43" s="39"/>
    </row>
    <row r="44" spans="1:12">
      <c r="A44" s="28"/>
      <c r="B44" s="28" t="s">
        <v>125</v>
      </c>
      <c r="C44" s="28"/>
      <c r="D44" s="14" t="s">
        <v>126</v>
      </c>
      <c r="E44" s="33">
        <f t="shared" si="0"/>
        <v>252.17</v>
      </c>
      <c r="F44" s="33">
        <v>0</v>
      </c>
      <c r="G44" s="33">
        <v>252.17</v>
      </c>
      <c r="H44" s="31"/>
      <c r="I44" s="31"/>
      <c r="J44" s="31"/>
      <c r="K44" s="31"/>
      <c r="L44" s="9"/>
    </row>
    <row r="45" spans="1:12">
      <c r="A45" s="28"/>
      <c r="B45" s="28"/>
      <c r="C45" s="28" t="s">
        <v>127</v>
      </c>
      <c r="D45" s="14" t="s">
        <v>128</v>
      </c>
      <c r="E45" s="33">
        <f t="shared" si="0"/>
        <v>232.51</v>
      </c>
      <c r="F45" s="33">
        <v>0</v>
      </c>
      <c r="G45" s="33">
        <v>232.51</v>
      </c>
      <c r="H45" s="31"/>
      <c r="I45" s="31"/>
      <c r="J45" s="31"/>
      <c r="K45" s="31"/>
      <c r="L45" s="9"/>
    </row>
    <row r="46" spans="1:12">
      <c r="A46" s="28"/>
      <c r="B46" s="28"/>
      <c r="C46" s="28" t="s">
        <v>129</v>
      </c>
      <c r="D46" s="14" t="s">
        <v>130</v>
      </c>
      <c r="E46" s="33">
        <f t="shared" si="0"/>
        <v>19.66</v>
      </c>
      <c r="F46" s="33">
        <v>0</v>
      </c>
      <c r="G46" s="33">
        <v>19.66</v>
      </c>
      <c r="H46" s="31"/>
      <c r="I46" s="31"/>
      <c r="J46" s="31"/>
      <c r="K46" s="31"/>
      <c r="L46" s="9"/>
    </row>
    <row r="47" spans="1:12">
      <c r="A47" s="28"/>
      <c r="B47" s="28">
        <v>20809</v>
      </c>
      <c r="C47" s="28"/>
      <c r="D47" s="14" t="s">
        <v>131</v>
      </c>
      <c r="E47" s="33">
        <f t="shared" si="0"/>
        <v>0.16</v>
      </c>
      <c r="F47" s="33">
        <v>0.16</v>
      </c>
      <c r="G47" s="33"/>
      <c r="H47" s="31"/>
      <c r="I47" s="31"/>
      <c r="J47" s="31"/>
      <c r="K47" s="31"/>
      <c r="L47" s="9"/>
    </row>
    <row r="48" spans="1:12">
      <c r="A48" s="28"/>
      <c r="B48" s="28"/>
      <c r="C48" s="28">
        <v>2080999</v>
      </c>
      <c r="D48" s="14" t="s">
        <v>132</v>
      </c>
      <c r="E48" s="33">
        <f t="shared" si="0"/>
        <v>0.16</v>
      </c>
      <c r="F48" s="33">
        <v>0.16</v>
      </c>
      <c r="G48" s="33"/>
      <c r="H48" s="31"/>
      <c r="I48" s="31"/>
      <c r="J48" s="31"/>
      <c r="K48" s="31"/>
      <c r="L48" s="9"/>
    </row>
    <row r="49" spans="1:12">
      <c r="A49" s="28"/>
      <c r="B49" s="28" t="s">
        <v>133</v>
      </c>
      <c r="C49" s="28"/>
      <c r="D49" s="14" t="s">
        <v>134</v>
      </c>
      <c r="E49" s="33">
        <f t="shared" si="0"/>
        <v>7.71</v>
      </c>
      <c r="F49" s="33">
        <v>0</v>
      </c>
      <c r="G49" s="33">
        <v>7.71</v>
      </c>
      <c r="H49" s="41"/>
      <c r="I49" s="41"/>
      <c r="J49" s="41"/>
      <c r="K49" s="41"/>
      <c r="L49" s="9"/>
    </row>
    <row r="50" spans="1:12">
      <c r="A50" s="28"/>
      <c r="B50" s="28"/>
      <c r="C50" s="28" t="s">
        <v>135</v>
      </c>
      <c r="D50" s="14" t="s">
        <v>136</v>
      </c>
      <c r="E50" s="33">
        <f t="shared" si="0"/>
        <v>7.71</v>
      </c>
      <c r="F50" s="33">
        <v>0</v>
      </c>
      <c r="G50" s="33">
        <v>7.71</v>
      </c>
      <c r="H50" s="41"/>
      <c r="I50" s="41"/>
      <c r="J50" s="41"/>
      <c r="K50" s="41"/>
      <c r="L50" s="9"/>
    </row>
    <row r="51" spans="1:12">
      <c r="A51" s="28"/>
      <c r="B51" s="28">
        <v>20811</v>
      </c>
      <c r="C51" s="28"/>
      <c r="D51" s="14" t="s">
        <v>137</v>
      </c>
      <c r="E51" s="33">
        <f t="shared" si="0"/>
        <v>0.62</v>
      </c>
      <c r="F51" s="33">
        <v>0.62</v>
      </c>
      <c r="G51" s="33"/>
      <c r="H51" s="31"/>
      <c r="I51" s="31"/>
      <c r="J51" s="31"/>
      <c r="K51" s="31"/>
      <c r="L51" s="9"/>
    </row>
    <row r="52" spans="1:12">
      <c r="A52" s="28"/>
      <c r="B52" s="28"/>
      <c r="C52" s="28">
        <v>2081199</v>
      </c>
      <c r="D52" s="14" t="s">
        <v>138</v>
      </c>
      <c r="E52" s="33">
        <f t="shared" si="0"/>
        <v>0.62</v>
      </c>
      <c r="F52" s="33">
        <v>0.62</v>
      </c>
      <c r="G52" s="33"/>
      <c r="H52" s="31"/>
      <c r="I52" s="31"/>
      <c r="J52" s="31"/>
      <c r="K52" s="31"/>
      <c r="L52" s="9"/>
    </row>
    <row r="53" spans="1:12">
      <c r="A53" s="28"/>
      <c r="B53" s="28">
        <v>20820</v>
      </c>
      <c r="C53" s="28"/>
      <c r="D53" s="14" t="s">
        <v>139</v>
      </c>
      <c r="E53" s="33">
        <f t="shared" si="0"/>
        <v>0.07</v>
      </c>
      <c r="F53" s="33">
        <v>0.07</v>
      </c>
      <c r="G53" s="33"/>
      <c r="H53" s="31"/>
      <c r="I53" s="31"/>
      <c r="J53" s="31"/>
      <c r="K53" s="31"/>
      <c r="L53" s="9"/>
    </row>
    <row r="54" spans="1:12">
      <c r="A54" s="28"/>
      <c r="B54" s="28"/>
      <c r="C54" s="28">
        <v>2082001</v>
      </c>
      <c r="D54" s="14" t="s">
        <v>140</v>
      </c>
      <c r="E54" s="33">
        <f t="shared" si="0"/>
        <v>0.07</v>
      </c>
      <c r="F54" s="33">
        <v>0.07</v>
      </c>
      <c r="G54" s="33"/>
      <c r="H54" s="31"/>
      <c r="I54" s="31"/>
      <c r="J54" s="31"/>
      <c r="K54" s="31"/>
      <c r="L54" s="9"/>
    </row>
    <row r="55" spans="1:12">
      <c r="A55" s="28"/>
      <c r="B55" s="28">
        <v>20825</v>
      </c>
      <c r="C55" s="28"/>
      <c r="D55" s="14" t="s">
        <v>141</v>
      </c>
      <c r="E55" s="33">
        <f t="shared" si="0"/>
        <v>3.72</v>
      </c>
      <c r="F55" s="33">
        <v>3.72</v>
      </c>
      <c r="G55" s="33"/>
      <c r="H55" s="31"/>
      <c r="I55" s="31"/>
      <c r="J55" s="31"/>
      <c r="K55" s="31"/>
      <c r="L55" s="9"/>
    </row>
    <row r="56" spans="1:12">
      <c r="A56" s="28"/>
      <c r="B56" s="28"/>
      <c r="C56" s="28">
        <v>2082502</v>
      </c>
      <c r="D56" s="14" t="s">
        <v>142</v>
      </c>
      <c r="E56" s="33">
        <f t="shared" si="0"/>
        <v>3.72</v>
      </c>
      <c r="F56" s="33">
        <v>3.72</v>
      </c>
      <c r="G56" s="33"/>
      <c r="H56" s="31"/>
      <c r="I56" s="31"/>
      <c r="J56" s="31"/>
      <c r="K56" s="31"/>
      <c r="L56" s="9"/>
    </row>
    <row r="57" spans="1:12">
      <c r="A57" s="28" t="s">
        <v>143</v>
      </c>
      <c r="B57" s="28"/>
      <c r="C57" s="28"/>
      <c r="D57" s="14" t="s">
        <v>144</v>
      </c>
      <c r="E57" s="33">
        <f t="shared" si="0"/>
        <v>162.25</v>
      </c>
      <c r="F57" s="33">
        <v>6.21</v>
      </c>
      <c r="G57" s="33">
        <v>156.04</v>
      </c>
      <c r="H57" s="31"/>
      <c r="I57" s="31"/>
      <c r="J57" s="31"/>
      <c r="K57" s="31"/>
      <c r="L57" s="9"/>
    </row>
    <row r="58" spans="1:12">
      <c r="A58" s="28"/>
      <c r="B58" s="28">
        <v>21004</v>
      </c>
      <c r="C58" s="28"/>
      <c r="D58" s="14" t="s">
        <v>145</v>
      </c>
      <c r="E58" s="33">
        <f t="shared" si="0"/>
        <v>5.21</v>
      </c>
      <c r="F58" s="33">
        <v>5.21</v>
      </c>
      <c r="G58" s="33"/>
      <c r="H58" s="31"/>
      <c r="I58" s="31"/>
      <c r="J58" s="31"/>
      <c r="K58" s="31"/>
      <c r="L58" s="9"/>
    </row>
    <row r="59" spans="1:12">
      <c r="A59" s="28"/>
      <c r="B59" s="28"/>
      <c r="C59" s="28">
        <v>2100410</v>
      </c>
      <c r="D59" s="14" t="s">
        <v>146</v>
      </c>
      <c r="E59" s="33">
        <f t="shared" si="0"/>
        <v>4.94</v>
      </c>
      <c r="F59" s="33">
        <v>4.94</v>
      </c>
      <c r="G59" s="33"/>
      <c r="H59" s="31"/>
      <c r="I59" s="31"/>
      <c r="J59" s="31"/>
      <c r="K59" s="31"/>
      <c r="L59" s="9"/>
    </row>
    <row r="60" spans="1:12">
      <c r="A60" s="28"/>
      <c r="B60" s="28"/>
      <c r="C60" s="28">
        <v>2100499</v>
      </c>
      <c r="D60" s="14" t="s">
        <v>147</v>
      </c>
      <c r="E60" s="33">
        <f t="shared" si="0"/>
        <v>0.27</v>
      </c>
      <c r="F60" s="33">
        <v>0.27</v>
      </c>
      <c r="G60" s="33"/>
      <c r="H60" s="31"/>
      <c r="I60" s="31"/>
      <c r="J60" s="31"/>
      <c r="K60" s="31"/>
      <c r="L60" s="9"/>
    </row>
    <row r="61" spans="1:12">
      <c r="A61" s="28"/>
      <c r="B61" s="28">
        <v>21007</v>
      </c>
      <c r="C61" s="28"/>
      <c r="D61" s="14" t="s">
        <v>148</v>
      </c>
      <c r="E61" s="33">
        <f t="shared" si="0"/>
        <v>1</v>
      </c>
      <c r="F61" s="33">
        <v>1</v>
      </c>
      <c r="G61" s="33"/>
      <c r="H61" s="31"/>
      <c r="I61" s="31"/>
      <c r="J61" s="31"/>
      <c r="K61" s="31"/>
      <c r="L61" s="9"/>
    </row>
    <row r="62" spans="1:12">
      <c r="A62" s="28"/>
      <c r="B62" s="28"/>
      <c r="C62" s="28">
        <v>2100717</v>
      </c>
      <c r="D62" s="14" t="s">
        <v>149</v>
      </c>
      <c r="E62" s="33">
        <f t="shared" si="0"/>
        <v>1</v>
      </c>
      <c r="F62" s="33">
        <v>1</v>
      </c>
      <c r="G62" s="33"/>
      <c r="H62" s="31"/>
      <c r="I62" s="31"/>
      <c r="J62" s="31"/>
      <c r="K62" s="31"/>
      <c r="L62" s="9"/>
    </row>
    <row r="63" spans="1:12">
      <c r="A63" s="28"/>
      <c r="B63" s="28" t="s">
        <v>150</v>
      </c>
      <c r="C63" s="28"/>
      <c r="D63" s="14" t="s">
        <v>151</v>
      </c>
      <c r="E63" s="33">
        <f t="shared" si="0"/>
        <v>156.04</v>
      </c>
      <c r="F63" s="33">
        <v>0</v>
      </c>
      <c r="G63" s="33">
        <v>156.04</v>
      </c>
      <c r="H63" s="31"/>
      <c r="I63" s="31"/>
      <c r="J63" s="31"/>
      <c r="K63" s="31"/>
      <c r="L63" s="9"/>
    </row>
    <row r="64" spans="1:12">
      <c r="A64" s="28"/>
      <c r="B64" s="28"/>
      <c r="C64" s="28" t="s">
        <v>152</v>
      </c>
      <c r="D64" s="14" t="s">
        <v>153</v>
      </c>
      <c r="E64" s="33">
        <f t="shared" si="0"/>
        <v>103.84</v>
      </c>
      <c r="F64" s="33">
        <v>0</v>
      </c>
      <c r="G64" s="33">
        <v>103.84</v>
      </c>
      <c r="H64" s="37"/>
      <c r="I64" s="37"/>
      <c r="J64" s="37"/>
      <c r="K64" s="37"/>
      <c r="L64" s="39"/>
    </row>
    <row r="65" spans="1:12">
      <c r="A65" s="28"/>
      <c r="B65" s="28"/>
      <c r="C65" s="28" t="s">
        <v>154</v>
      </c>
      <c r="D65" s="14" t="s">
        <v>155</v>
      </c>
      <c r="E65" s="33">
        <f t="shared" si="0"/>
        <v>52.2</v>
      </c>
      <c r="F65" s="33">
        <v>0</v>
      </c>
      <c r="G65" s="33">
        <v>52.2</v>
      </c>
      <c r="H65" s="37"/>
      <c r="I65" s="37"/>
      <c r="J65" s="37"/>
      <c r="K65" s="37"/>
      <c r="L65" s="9"/>
    </row>
    <row r="66" spans="1:12">
      <c r="A66" s="36" t="s">
        <v>156</v>
      </c>
      <c r="B66" s="36"/>
      <c r="C66" s="36"/>
      <c r="D66" s="8" t="s">
        <v>157</v>
      </c>
      <c r="E66" s="38">
        <v>36.63</v>
      </c>
      <c r="F66" s="38">
        <v>29.73</v>
      </c>
      <c r="G66" s="38">
        <v>6.9</v>
      </c>
      <c r="H66" s="37"/>
      <c r="I66" s="37"/>
      <c r="J66" s="37"/>
      <c r="K66" s="37"/>
      <c r="L66" s="39"/>
    </row>
    <row r="67" spans="1:12">
      <c r="A67" s="40"/>
      <c r="B67" s="40" t="s">
        <v>158</v>
      </c>
      <c r="C67" s="40"/>
      <c r="D67" s="11" t="s">
        <v>159</v>
      </c>
      <c r="E67" s="42">
        <f t="shared" ref="E67:E105" si="1">SUM(F67:K67)</f>
        <v>6.9</v>
      </c>
      <c r="F67" s="42">
        <v>0</v>
      </c>
      <c r="G67" s="42">
        <v>6.9</v>
      </c>
      <c r="H67" s="41"/>
      <c r="I67" s="41"/>
      <c r="J67" s="41"/>
      <c r="K67" s="41"/>
      <c r="L67" s="9"/>
    </row>
    <row r="68" spans="1:12">
      <c r="A68" s="40"/>
      <c r="B68" s="40"/>
      <c r="C68" s="40" t="s">
        <v>160</v>
      </c>
      <c r="D68" s="11" t="s">
        <v>161</v>
      </c>
      <c r="E68" s="42">
        <f t="shared" si="1"/>
        <v>6.9</v>
      </c>
      <c r="F68" s="42">
        <v>0</v>
      </c>
      <c r="G68" s="42">
        <v>6.9</v>
      </c>
      <c r="H68" s="9"/>
      <c r="I68" s="9"/>
      <c r="J68" s="9"/>
      <c r="K68" s="9"/>
      <c r="L68" s="9"/>
    </row>
    <row r="69" spans="1:12">
      <c r="A69" s="40"/>
      <c r="B69" s="40">
        <v>21104</v>
      </c>
      <c r="C69" s="40"/>
      <c r="D69" s="11" t="s">
        <v>162</v>
      </c>
      <c r="E69" s="42">
        <f t="shared" si="1"/>
        <v>29.73</v>
      </c>
      <c r="F69" s="42">
        <v>29.73</v>
      </c>
      <c r="G69" s="42"/>
      <c r="H69" s="9"/>
      <c r="I69" s="9"/>
      <c r="J69" s="9"/>
      <c r="K69" s="9"/>
      <c r="L69" s="9"/>
    </row>
    <row r="70" spans="1:12">
      <c r="A70" s="40"/>
      <c r="B70" s="40"/>
      <c r="C70" s="40">
        <v>2110402</v>
      </c>
      <c r="D70" s="11" t="s">
        <v>163</v>
      </c>
      <c r="E70" s="42">
        <f t="shared" si="1"/>
        <v>29.73</v>
      </c>
      <c r="F70" s="42">
        <v>29.73</v>
      </c>
      <c r="G70" s="42"/>
      <c r="H70" s="9"/>
      <c r="I70" s="9"/>
      <c r="J70" s="9"/>
      <c r="K70" s="9"/>
      <c r="L70" s="9"/>
    </row>
    <row r="71" spans="1:12">
      <c r="A71" s="40">
        <v>212</v>
      </c>
      <c r="B71" s="40"/>
      <c r="C71" s="40"/>
      <c r="D71" s="11" t="s">
        <v>164</v>
      </c>
      <c r="E71" s="42">
        <f t="shared" si="1"/>
        <v>162.48</v>
      </c>
      <c r="F71" s="42">
        <v>0.61</v>
      </c>
      <c r="G71" s="42">
        <v>161.87</v>
      </c>
      <c r="H71" s="9"/>
      <c r="I71" s="9"/>
      <c r="J71" s="9"/>
      <c r="K71" s="9"/>
      <c r="L71" s="9"/>
    </row>
    <row r="72" spans="1:12">
      <c r="A72" s="40"/>
      <c r="B72" s="40" t="s">
        <v>165</v>
      </c>
      <c r="C72" s="40"/>
      <c r="D72" s="11" t="s">
        <v>166</v>
      </c>
      <c r="E72" s="42">
        <f t="shared" si="1"/>
        <v>70.12</v>
      </c>
      <c r="F72" s="42">
        <v>0</v>
      </c>
      <c r="G72" s="42">
        <v>70.12</v>
      </c>
      <c r="H72" s="9"/>
      <c r="I72" s="9"/>
      <c r="J72" s="9"/>
      <c r="K72" s="9"/>
      <c r="L72" s="9"/>
    </row>
    <row r="73" spans="1:12">
      <c r="A73" s="40"/>
      <c r="B73" s="40"/>
      <c r="C73" s="40" t="s">
        <v>167</v>
      </c>
      <c r="D73" s="11" t="s">
        <v>168</v>
      </c>
      <c r="E73" s="42">
        <f t="shared" si="1"/>
        <v>70.12</v>
      </c>
      <c r="F73" s="42">
        <v>0</v>
      </c>
      <c r="G73" s="42">
        <v>70.12</v>
      </c>
      <c r="H73" s="9"/>
      <c r="I73" s="9"/>
      <c r="J73" s="9"/>
      <c r="K73" s="9"/>
      <c r="L73" s="9"/>
    </row>
    <row r="74" spans="1:12">
      <c r="A74" s="40"/>
      <c r="B74" s="40" t="s">
        <v>169</v>
      </c>
      <c r="C74" s="40"/>
      <c r="D74" s="11" t="s">
        <v>170</v>
      </c>
      <c r="E74" s="42">
        <f t="shared" si="1"/>
        <v>91.75</v>
      </c>
      <c r="F74" s="42">
        <v>0</v>
      </c>
      <c r="G74" s="42">
        <v>91.75</v>
      </c>
      <c r="H74" s="9"/>
      <c r="I74" s="9"/>
      <c r="J74" s="9"/>
      <c r="K74" s="9"/>
      <c r="L74" s="9"/>
    </row>
    <row r="75" spans="1:12">
      <c r="A75" s="40"/>
      <c r="B75" s="40"/>
      <c r="C75" s="40" t="s">
        <v>171</v>
      </c>
      <c r="D75" s="11" t="s">
        <v>170</v>
      </c>
      <c r="E75" s="42">
        <f t="shared" si="1"/>
        <v>91.75</v>
      </c>
      <c r="F75" s="42">
        <v>0</v>
      </c>
      <c r="G75" s="42">
        <v>91.75</v>
      </c>
      <c r="H75" s="9"/>
      <c r="I75" s="9"/>
      <c r="J75" s="9"/>
      <c r="K75" s="9"/>
      <c r="L75" s="9"/>
    </row>
    <row r="76" spans="1:12">
      <c r="A76" s="40"/>
      <c r="B76" s="40">
        <v>21299</v>
      </c>
      <c r="C76" s="40"/>
      <c r="D76" s="11" t="s">
        <v>172</v>
      </c>
      <c r="E76" s="42">
        <f t="shared" si="1"/>
        <v>0.61</v>
      </c>
      <c r="F76" s="42">
        <v>0.61</v>
      </c>
      <c r="G76" s="42"/>
      <c r="H76" s="9"/>
      <c r="I76" s="9"/>
      <c r="J76" s="9"/>
      <c r="K76" s="9"/>
      <c r="L76" s="9"/>
    </row>
    <row r="77" spans="1:12">
      <c r="A77" s="40"/>
      <c r="B77" s="40"/>
      <c r="C77" s="40">
        <v>2129999</v>
      </c>
      <c r="D77" s="11" t="s">
        <v>172</v>
      </c>
      <c r="E77" s="42">
        <f t="shared" si="1"/>
        <v>0.61</v>
      </c>
      <c r="F77" s="42">
        <v>0.61</v>
      </c>
      <c r="G77" s="42"/>
      <c r="H77" s="9"/>
      <c r="I77" s="9"/>
      <c r="J77" s="9"/>
      <c r="K77" s="9"/>
      <c r="L77" s="9"/>
    </row>
    <row r="78" spans="1:12">
      <c r="A78" s="40" t="s">
        <v>173</v>
      </c>
      <c r="B78" s="40"/>
      <c r="C78" s="40"/>
      <c r="D78" s="11" t="s">
        <v>174</v>
      </c>
      <c r="E78" s="42">
        <f t="shared" si="1"/>
        <v>1793.73</v>
      </c>
      <c r="F78" s="42">
        <f>SUM(F79+F83+F88+F90+F92)</f>
        <v>77.19</v>
      </c>
      <c r="G78" s="42">
        <v>1716.54</v>
      </c>
      <c r="H78" s="9"/>
      <c r="I78" s="9"/>
      <c r="J78" s="9"/>
      <c r="K78" s="9"/>
      <c r="L78" s="9"/>
    </row>
    <row r="79" spans="1:12">
      <c r="A79" s="40"/>
      <c r="B79" s="40" t="s">
        <v>175</v>
      </c>
      <c r="C79" s="40"/>
      <c r="D79" s="11" t="s">
        <v>176</v>
      </c>
      <c r="E79" s="42">
        <f t="shared" si="1"/>
        <v>948.66</v>
      </c>
      <c r="F79" s="42">
        <v>13.56</v>
      </c>
      <c r="G79" s="42">
        <v>935.1</v>
      </c>
      <c r="H79" s="9"/>
      <c r="I79" s="9"/>
      <c r="J79" s="9"/>
      <c r="K79" s="9"/>
      <c r="L79" s="9"/>
    </row>
    <row r="80" spans="1:12">
      <c r="A80" s="40"/>
      <c r="B80" s="40"/>
      <c r="C80" s="40" t="s">
        <v>177</v>
      </c>
      <c r="D80" s="11" t="s">
        <v>84</v>
      </c>
      <c r="E80" s="42">
        <f t="shared" si="1"/>
        <v>935.1</v>
      </c>
      <c r="F80" s="42">
        <v>0</v>
      </c>
      <c r="G80" s="42">
        <v>935.1</v>
      </c>
      <c r="H80" s="9"/>
      <c r="I80" s="9"/>
      <c r="J80" s="9"/>
      <c r="K80" s="9"/>
      <c r="L80" s="9"/>
    </row>
    <row r="81" spans="1:12">
      <c r="A81" s="40"/>
      <c r="B81" s="40"/>
      <c r="C81" s="40">
        <v>2130108</v>
      </c>
      <c r="D81" s="11" t="s">
        <v>178</v>
      </c>
      <c r="E81" s="42">
        <f t="shared" si="1"/>
        <v>2.22</v>
      </c>
      <c r="F81" s="42">
        <v>2.22</v>
      </c>
      <c r="G81" s="42"/>
      <c r="H81" s="9"/>
      <c r="I81" s="9"/>
      <c r="J81" s="9"/>
      <c r="K81" s="9"/>
      <c r="L81" s="9"/>
    </row>
    <row r="82" spans="1:12">
      <c r="A82" s="40"/>
      <c r="B82" s="40"/>
      <c r="C82" s="40">
        <v>2130199</v>
      </c>
      <c r="D82" s="11" t="s">
        <v>178</v>
      </c>
      <c r="E82" s="42">
        <f t="shared" si="1"/>
        <v>11.34</v>
      </c>
      <c r="F82" s="42">
        <v>11.34</v>
      </c>
      <c r="G82" s="42"/>
      <c r="H82" s="9"/>
      <c r="I82" s="9"/>
      <c r="J82" s="9"/>
      <c r="K82" s="9"/>
      <c r="L82" s="9"/>
    </row>
    <row r="83" spans="1:12">
      <c r="A83" s="40"/>
      <c r="B83" s="40">
        <v>21302</v>
      </c>
      <c r="C83" s="40"/>
      <c r="D83" s="11" t="s">
        <v>179</v>
      </c>
      <c r="E83" s="42">
        <f t="shared" si="1"/>
        <v>29.88</v>
      </c>
      <c r="F83" s="42">
        <v>29.88</v>
      </c>
      <c r="G83" s="42"/>
      <c r="H83" s="9"/>
      <c r="I83" s="9"/>
      <c r="J83" s="9"/>
      <c r="K83" s="9"/>
      <c r="L83" s="9"/>
    </row>
    <row r="84" spans="1:12">
      <c r="A84" s="40"/>
      <c r="B84" s="40"/>
      <c r="C84" s="40">
        <v>2130209</v>
      </c>
      <c r="D84" s="11" t="s">
        <v>180</v>
      </c>
      <c r="E84" s="42">
        <f t="shared" si="1"/>
        <v>11.47</v>
      </c>
      <c r="F84" s="42">
        <v>11.47</v>
      </c>
      <c r="G84" s="42"/>
      <c r="H84" s="9"/>
      <c r="I84" s="9"/>
      <c r="J84" s="9"/>
      <c r="K84" s="9"/>
      <c r="L84" s="9"/>
    </row>
    <row r="85" spans="1:12">
      <c r="A85" s="40"/>
      <c r="B85" s="40"/>
      <c r="C85" s="40">
        <v>2130217</v>
      </c>
      <c r="D85" s="11" t="s">
        <v>181</v>
      </c>
      <c r="E85" s="42">
        <f t="shared" si="1"/>
        <v>0.76</v>
      </c>
      <c r="F85" s="42">
        <v>0.76</v>
      </c>
      <c r="G85" s="42"/>
      <c r="H85" s="9"/>
      <c r="I85" s="9"/>
      <c r="J85" s="9"/>
      <c r="K85" s="9"/>
      <c r="L85" s="9"/>
    </row>
    <row r="86" spans="1:12">
      <c r="A86" s="40"/>
      <c r="B86" s="40"/>
      <c r="C86" s="40">
        <v>2130234</v>
      </c>
      <c r="D86" s="11" t="s">
        <v>182</v>
      </c>
      <c r="E86" s="42">
        <f t="shared" si="1"/>
        <v>7.97</v>
      </c>
      <c r="F86" s="42">
        <v>7.97</v>
      </c>
      <c r="G86" s="42"/>
      <c r="H86" s="9"/>
      <c r="I86" s="9"/>
      <c r="J86" s="9"/>
      <c r="K86" s="9"/>
      <c r="L86" s="9"/>
    </row>
    <row r="87" spans="1:12">
      <c r="A87" s="40"/>
      <c r="B87" s="40"/>
      <c r="C87" s="40">
        <v>2130238</v>
      </c>
      <c r="D87" s="11" t="s">
        <v>183</v>
      </c>
      <c r="E87" s="42">
        <f t="shared" si="1"/>
        <v>9.68</v>
      </c>
      <c r="F87" s="42">
        <v>9.68</v>
      </c>
      <c r="G87" s="42"/>
      <c r="H87" s="9"/>
      <c r="I87" s="9"/>
      <c r="J87" s="9"/>
      <c r="K87" s="9"/>
      <c r="L87" s="9"/>
    </row>
    <row r="88" spans="1:12">
      <c r="A88" s="40"/>
      <c r="B88" s="40">
        <v>21303</v>
      </c>
      <c r="C88" s="40"/>
      <c r="D88" s="11" t="s">
        <v>184</v>
      </c>
      <c r="E88" s="42">
        <f t="shared" si="1"/>
        <v>3.75</v>
      </c>
      <c r="F88" s="42">
        <v>3.75</v>
      </c>
      <c r="G88" s="42"/>
      <c r="H88" s="9"/>
      <c r="I88" s="9"/>
      <c r="J88" s="9"/>
      <c r="K88" s="9"/>
      <c r="L88" s="9"/>
    </row>
    <row r="89" spans="1:12">
      <c r="A89" s="40"/>
      <c r="B89" s="40"/>
      <c r="C89" s="40">
        <v>2130335</v>
      </c>
      <c r="D89" s="11" t="s">
        <v>185</v>
      </c>
      <c r="E89" s="42">
        <f t="shared" si="1"/>
        <v>3.75</v>
      </c>
      <c r="F89" s="42">
        <v>3.75</v>
      </c>
      <c r="G89" s="42"/>
      <c r="H89" s="9"/>
      <c r="I89" s="9"/>
      <c r="J89" s="9"/>
      <c r="K89" s="9"/>
      <c r="L89" s="9"/>
    </row>
    <row r="90" spans="1:12">
      <c r="A90" s="40"/>
      <c r="B90" s="40">
        <v>21305</v>
      </c>
      <c r="C90" s="40"/>
      <c r="D90" s="11" t="s">
        <v>186</v>
      </c>
      <c r="E90" s="42">
        <f t="shared" si="1"/>
        <v>30</v>
      </c>
      <c r="F90" s="42">
        <v>30</v>
      </c>
      <c r="G90" s="42"/>
      <c r="H90" s="9"/>
      <c r="I90" s="9"/>
      <c r="J90" s="9"/>
      <c r="K90" s="9"/>
      <c r="L90" s="9"/>
    </row>
    <row r="91" spans="1:12">
      <c r="A91" s="40"/>
      <c r="B91" s="40"/>
      <c r="C91" s="40">
        <v>2130504</v>
      </c>
      <c r="D91" s="11" t="s">
        <v>187</v>
      </c>
      <c r="E91" s="42">
        <f t="shared" si="1"/>
        <v>30</v>
      </c>
      <c r="F91" s="42">
        <v>30</v>
      </c>
      <c r="G91" s="42"/>
      <c r="H91" s="9"/>
      <c r="I91" s="9"/>
      <c r="J91" s="9"/>
      <c r="K91" s="9"/>
      <c r="L91" s="9"/>
    </row>
    <row r="92" spans="1:12">
      <c r="A92" s="40"/>
      <c r="B92" s="40" t="s">
        <v>188</v>
      </c>
      <c r="C92" s="40"/>
      <c r="D92" s="11" t="s">
        <v>189</v>
      </c>
      <c r="E92" s="42">
        <f t="shared" si="1"/>
        <v>781.44</v>
      </c>
      <c r="F92" s="42">
        <v>0</v>
      </c>
      <c r="G92" s="42">
        <v>781.44</v>
      </c>
      <c r="H92" s="9"/>
      <c r="I92" s="9"/>
      <c r="J92" s="9"/>
      <c r="K92" s="9"/>
      <c r="L92" s="9"/>
    </row>
    <row r="93" spans="1:12">
      <c r="A93" s="40"/>
      <c r="B93" s="40"/>
      <c r="C93" s="40" t="s">
        <v>190</v>
      </c>
      <c r="D93" s="11" t="s">
        <v>191</v>
      </c>
      <c r="E93" s="42">
        <f t="shared" si="1"/>
        <v>781.44</v>
      </c>
      <c r="F93" s="42">
        <v>0</v>
      </c>
      <c r="G93" s="42">
        <v>781.44</v>
      </c>
      <c r="H93" s="9"/>
      <c r="I93" s="9"/>
      <c r="J93" s="9"/>
      <c r="K93" s="9"/>
      <c r="L93" s="9"/>
    </row>
    <row r="94" spans="1:12">
      <c r="A94" s="40">
        <v>220</v>
      </c>
      <c r="B94" s="40"/>
      <c r="C94" s="40"/>
      <c r="D94" s="11" t="s">
        <v>192</v>
      </c>
      <c r="E94" s="42">
        <f t="shared" si="1"/>
        <v>57.27</v>
      </c>
      <c r="F94" s="42">
        <v>57.27</v>
      </c>
      <c r="G94" s="42"/>
      <c r="H94" s="9"/>
      <c r="I94" s="9"/>
      <c r="J94" s="9"/>
      <c r="K94" s="9"/>
      <c r="L94" s="9"/>
    </row>
    <row r="95" spans="1:12">
      <c r="A95" s="40"/>
      <c r="B95" s="40">
        <v>22001</v>
      </c>
      <c r="C95" s="40"/>
      <c r="D95" s="11" t="s">
        <v>193</v>
      </c>
      <c r="E95" s="42">
        <f t="shared" si="1"/>
        <v>57.27</v>
      </c>
      <c r="F95" s="42">
        <v>57.27</v>
      </c>
      <c r="G95" s="42"/>
      <c r="H95" s="9"/>
      <c r="I95" s="9"/>
      <c r="J95" s="9"/>
      <c r="K95" s="9"/>
      <c r="L95" s="9"/>
    </row>
    <row r="96" spans="1:12">
      <c r="A96" s="40"/>
      <c r="B96" s="40"/>
      <c r="C96" s="40">
        <v>2200106</v>
      </c>
      <c r="D96" s="11" t="s">
        <v>194</v>
      </c>
      <c r="E96" s="42">
        <f t="shared" si="1"/>
        <v>57.27</v>
      </c>
      <c r="F96" s="42">
        <v>57.27</v>
      </c>
      <c r="G96" s="42"/>
      <c r="H96" s="9"/>
      <c r="I96" s="9"/>
      <c r="J96" s="9"/>
      <c r="K96" s="9"/>
      <c r="L96" s="9"/>
    </row>
    <row r="97" spans="1:12">
      <c r="A97" s="40" t="s">
        <v>195</v>
      </c>
      <c r="B97" s="40"/>
      <c r="C97" s="40"/>
      <c r="D97" s="11" t="s">
        <v>196</v>
      </c>
      <c r="E97" s="42">
        <f t="shared" si="1"/>
        <v>722.31</v>
      </c>
      <c r="F97" s="42">
        <v>0</v>
      </c>
      <c r="G97" s="42">
        <v>722.31</v>
      </c>
      <c r="H97" s="9"/>
      <c r="I97" s="9"/>
      <c r="J97" s="9"/>
      <c r="K97" s="9"/>
      <c r="L97" s="9"/>
    </row>
    <row r="98" spans="1:12">
      <c r="A98" s="40"/>
      <c r="B98" s="40" t="s">
        <v>197</v>
      </c>
      <c r="C98" s="40"/>
      <c r="D98" s="11" t="s">
        <v>198</v>
      </c>
      <c r="E98" s="42">
        <f t="shared" si="1"/>
        <v>474.3</v>
      </c>
      <c r="F98" s="42">
        <v>0</v>
      </c>
      <c r="G98" s="42">
        <v>474.3</v>
      </c>
      <c r="H98" s="9"/>
      <c r="I98" s="9"/>
      <c r="J98" s="9"/>
      <c r="K98" s="9"/>
      <c r="L98" s="9"/>
    </row>
    <row r="99" spans="1:12">
      <c r="A99" s="40"/>
      <c r="B99" s="40"/>
      <c r="C99" s="40" t="s">
        <v>199</v>
      </c>
      <c r="D99" s="11" t="s">
        <v>200</v>
      </c>
      <c r="E99" s="42">
        <f t="shared" si="1"/>
        <v>213.06</v>
      </c>
      <c r="F99" s="42">
        <v>0</v>
      </c>
      <c r="G99" s="42">
        <v>213.06</v>
      </c>
      <c r="H99" s="9"/>
      <c r="I99" s="9"/>
      <c r="J99" s="9"/>
      <c r="K99" s="9"/>
      <c r="L99" s="9"/>
    </row>
    <row r="100" spans="1:12">
      <c r="A100" s="40"/>
      <c r="B100" s="40"/>
      <c r="C100" s="40" t="s">
        <v>201</v>
      </c>
      <c r="D100" s="11" t="s">
        <v>202</v>
      </c>
      <c r="E100" s="42">
        <f t="shared" si="1"/>
        <v>261.24</v>
      </c>
      <c r="F100" s="42">
        <v>0</v>
      </c>
      <c r="G100" s="42">
        <v>261.24</v>
      </c>
      <c r="H100" s="9"/>
      <c r="I100" s="9"/>
      <c r="J100" s="9"/>
      <c r="K100" s="9"/>
      <c r="L100" s="9"/>
    </row>
    <row r="101" spans="1:12">
      <c r="A101" s="40"/>
      <c r="B101" s="40" t="s">
        <v>203</v>
      </c>
      <c r="C101" s="40"/>
      <c r="D101" s="11" t="s">
        <v>204</v>
      </c>
      <c r="E101" s="42">
        <f t="shared" si="1"/>
        <v>248.01</v>
      </c>
      <c r="F101" s="42">
        <v>0</v>
      </c>
      <c r="G101" s="42">
        <v>248.01</v>
      </c>
      <c r="H101" s="9"/>
      <c r="I101" s="9"/>
      <c r="J101" s="9"/>
      <c r="K101" s="9"/>
      <c r="L101" s="9"/>
    </row>
    <row r="102" spans="1:12">
      <c r="A102" s="40"/>
      <c r="B102" s="40"/>
      <c r="C102" s="40" t="s">
        <v>205</v>
      </c>
      <c r="D102" s="11" t="s">
        <v>206</v>
      </c>
      <c r="E102" s="42">
        <f t="shared" si="1"/>
        <v>248.01</v>
      </c>
      <c r="F102" s="42">
        <v>0</v>
      </c>
      <c r="G102" s="42">
        <v>248.01</v>
      </c>
      <c r="H102" s="9"/>
      <c r="I102" s="9"/>
      <c r="J102" s="9"/>
      <c r="K102" s="9"/>
      <c r="L102" s="9"/>
    </row>
    <row r="103" spans="1:12">
      <c r="A103" s="40" t="s">
        <v>207</v>
      </c>
      <c r="B103" s="40"/>
      <c r="C103" s="40"/>
      <c r="D103" s="11" t="s">
        <v>208</v>
      </c>
      <c r="E103" s="42">
        <f t="shared" si="1"/>
        <v>84.05</v>
      </c>
      <c r="F103" s="42">
        <v>54.05</v>
      </c>
      <c r="G103" s="42">
        <v>30</v>
      </c>
      <c r="H103" s="9"/>
      <c r="I103" s="9"/>
      <c r="J103" s="9"/>
      <c r="K103" s="9"/>
      <c r="L103" s="9"/>
    </row>
    <row r="104" spans="1:12">
      <c r="A104" s="40"/>
      <c r="B104" s="40" t="s">
        <v>209</v>
      </c>
      <c r="C104" s="40"/>
      <c r="D104" s="11" t="s">
        <v>210</v>
      </c>
      <c r="E104" s="42">
        <f t="shared" si="1"/>
        <v>84.05</v>
      </c>
      <c r="F104" s="42">
        <v>54.05</v>
      </c>
      <c r="G104" s="42">
        <v>30</v>
      </c>
      <c r="H104" s="9"/>
      <c r="I104" s="9"/>
      <c r="J104" s="9"/>
      <c r="K104" s="9"/>
      <c r="L104" s="9"/>
    </row>
    <row r="105" spans="1:12">
      <c r="A105" s="40"/>
      <c r="B105" s="40"/>
      <c r="C105" s="40" t="s">
        <v>211</v>
      </c>
      <c r="D105" s="11" t="s">
        <v>212</v>
      </c>
      <c r="E105" s="42">
        <f t="shared" si="1"/>
        <v>84.05</v>
      </c>
      <c r="F105" s="42">
        <v>54.05</v>
      </c>
      <c r="G105" s="42">
        <v>30</v>
      </c>
      <c r="H105" s="9"/>
      <c r="I105" s="9"/>
      <c r="J105" s="9"/>
      <c r="K105" s="9"/>
      <c r="L105" s="9"/>
    </row>
  </sheetData>
  <mergeCells count="11">
    <mergeCell ref="A2:L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51388888888889" right="0.751388888888889" top="1" bottom="1" header="0.5" footer="0.5"/>
  <pageSetup paperSize="9" scale="68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5"/>
  <sheetViews>
    <sheetView workbookViewId="0">
      <selection activeCell="H23" sqref="H23"/>
    </sheetView>
  </sheetViews>
  <sheetFormatPr defaultColWidth="10" defaultRowHeight="13.5"/>
  <cols>
    <col min="1" max="3" width="7.75" customWidth="1"/>
    <col min="4" max="4" width="30.75" customWidth="1"/>
    <col min="5" max="5" width="28.125" customWidth="1"/>
    <col min="6" max="17" width="10.875" customWidth="1"/>
    <col min="18" max="18" width="12.875" customWidth="1"/>
    <col min="19" max="19" width="9.75" customWidth="1"/>
  </cols>
  <sheetData>
    <row r="1" spans="1:1">
      <c r="A1" t="s">
        <v>213</v>
      </c>
    </row>
    <row r="2" ht="22.7" customHeight="1" spans="1:18">
      <c r="A2" s="12" t="s">
        <v>214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ht="15.6" customHeight="1" spans="18:18">
      <c r="R3" s="3" t="s">
        <v>9</v>
      </c>
    </row>
    <row r="4" s="1" customFormat="1" ht="22.7" customHeight="1" spans="1:18">
      <c r="A4" s="24" t="s">
        <v>60</v>
      </c>
      <c r="B4" s="24"/>
      <c r="C4" s="24"/>
      <c r="D4" s="24" t="s">
        <v>61</v>
      </c>
      <c r="E4" s="24" t="s">
        <v>62</v>
      </c>
      <c r="F4" s="43" t="s">
        <v>215</v>
      </c>
      <c r="G4" s="44"/>
      <c r="H4" s="43" t="s">
        <v>216</v>
      </c>
      <c r="I4" s="44"/>
      <c r="J4" s="43" t="s">
        <v>217</v>
      </c>
      <c r="K4" s="44"/>
      <c r="L4" s="43" t="s">
        <v>218</v>
      </c>
      <c r="M4" s="44"/>
      <c r="N4" s="43" t="s">
        <v>219</v>
      </c>
      <c r="O4" s="44"/>
      <c r="P4" s="43" t="s">
        <v>53</v>
      </c>
      <c r="Q4" s="44"/>
      <c r="R4" s="24" t="s">
        <v>68</v>
      </c>
    </row>
    <row r="5" s="1" customFormat="1" ht="22.7" customHeight="1" spans="1:18">
      <c r="A5" s="24" t="s">
        <v>69</v>
      </c>
      <c r="B5" s="24" t="s">
        <v>70</v>
      </c>
      <c r="C5" s="24" t="s">
        <v>71</v>
      </c>
      <c r="D5" s="24"/>
      <c r="E5" s="24"/>
      <c r="F5" s="66" t="s">
        <v>220</v>
      </c>
      <c r="G5" s="67" t="s">
        <v>221</v>
      </c>
      <c r="H5" s="66" t="s">
        <v>220</v>
      </c>
      <c r="I5" s="67" t="s">
        <v>221</v>
      </c>
      <c r="J5" s="66" t="s">
        <v>220</v>
      </c>
      <c r="K5" s="67" t="s">
        <v>221</v>
      </c>
      <c r="L5" s="66" t="s">
        <v>220</v>
      </c>
      <c r="M5" s="67" t="s">
        <v>221</v>
      </c>
      <c r="N5" s="66" t="s">
        <v>220</v>
      </c>
      <c r="O5" s="67" t="s">
        <v>221</v>
      </c>
      <c r="P5" s="66" t="s">
        <v>220</v>
      </c>
      <c r="Q5" s="67" t="s">
        <v>221</v>
      </c>
      <c r="R5" s="24"/>
    </row>
    <row r="6" ht="14.25" customHeight="1" spans="1:18">
      <c r="A6" s="32"/>
      <c r="B6" s="32"/>
      <c r="C6" s="32"/>
      <c r="D6" s="26" t="s">
        <v>62</v>
      </c>
      <c r="E6" s="31">
        <f>SUM(E7+E29+E32+E37+E40+E57+E66+E71+E78+E94+E97+E103)</f>
        <v>4670.65</v>
      </c>
      <c r="F6" s="31">
        <f>SUM(F7+F29+F32+F37+F40+F57+F66+F71+F78+F94+F97+F103)</f>
        <v>3911.64</v>
      </c>
      <c r="G6" s="31">
        <f>SUM(G7+G29+G32+G37+G40+G57+G66+G71+G78+G94+G97+G103)</f>
        <v>453.18</v>
      </c>
      <c r="H6" s="45"/>
      <c r="I6" s="45"/>
      <c r="J6" s="45"/>
      <c r="K6" s="45"/>
      <c r="L6" s="45"/>
      <c r="M6" s="45"/>
      <c r="N6" s="45"/>
      <c r="O6" s="45"/>
      <c r="P6" s="45"/>
      <c r="Q6" s="33">
        <v>305.83</v>
      </c>
      <c r="R6" s="32"/>
    </row>
    <row r="7" ht="14.25" customHeight="1" spans="1:18">
      <c r="A7" s="28" t="s">
        <v>72</v>
      </c>
      <c r="B7" s="28"/>
      <c r="C7" s="28"/>
      <c r="D7" s="14" t="s">
        <v>73</v>
      </c>
      <c r="E7" s="33">
        <f>SUM(F7:Q7)</f>
        <v>1303.55</v>
      </c>
      <c r="F7" s="33">
        <v>1211.62</v>
      </c>
      <c r="G7" s="33">
        <v>40.95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  <c r="N7" s="33">
        <v>0</v>
      </c>
      <c r="O7" s="33">
        <v>0</v>
      </c>
      <c r="P7" s="33">
        <v>0</v>
      </c>
      <c r="Q7" s="33">
        <v>50.98</v>
      </c>
      <c r="R7" s="32"/>
    </row>
    <row r="8" ht="14.25" customHeight="1" spans="1:18">
      <c r="A8" s="28"/>
      <c r="B8" s="28">
        <v>20101</v>
      </c>
      <c r="C8" s="28"/>
      <c r="D8" s="14" t="s">
        <v>74</v>
      </c>
      <c r="E8" s="33">
        <f>SUM(F8:Q8)</f>
        <v>18.53</v>
      </c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>
        <v>18.53</v>
      </c>
      <c r="R8" s="32"/>
    </row>
    <row r="9" ht="14.25" customHeight="1" spans="1:18">
      <c r="A9" s="28"/>
      <c r="B9" s="28"/>
      <c r="C9" s="28">
        <v>2010108</v>
      </c>
      <c r="D9" s="14" t="s">
        <v>75</v>
      </c>
      <c r="E9" s="33">
        <f>SUM(F9:Q9)</f>
        <v>10.53</v>
      </c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>
        <v>10.53</v>
      </c>
      <c r="R9" s="57"/>
    </row>
    <row r="10" spans="1:18">
      <c r="A10" s="28"/>
      <c r="B10" s="28"/>
      <c r="C10" s="28">
        <v>2010199</v>
      </c>
      <c r="D10" s="14" t="s">
        <v>76</v>
      </c>
      <c r="E10" s="33">
        <f t="shared" ref="E10:E16" si="0">SUM(F10:Q10)</f>
        <v>8</v>
      </c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>
        <v>8</v>
      </c>
      <c r="R10" s="9"/>
    </row>
    <row r="11" spans="1:18">
      <c r="A11" s="28"/>
      <c r="B11" s="28">
        <v>20102</v>
      </c>
      <c r="C11" s="28"/>
      <c r="D11" s="14" t="s">
        <v>77</v>
      </c>
      <c r="E11" s="33">
        <f t="shared" si="0"/>
        <v>5.15</v>
      </c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>
        <v>5.15</v>
      </c>
      <c r="R11" s="9"/>
    </row>
    <row r="12" spans="1:18">
      <c r="A12" s="28"/>
      <c r="B12" s="28"/>
      <c r="C12" s="28">
        <v>2010299</v>
      </c>
      <c r="D12" s="14" t="s">
        <v>78</v>
      </c>
      <c r="E12" s="33">
        <f t="shared" si="0"/>
        <v>5.15</v>
      </c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>
        <v>5.15</v>
      </c>
      <c r="R12" s="9"/>
    </row>
    <row r="13" spans="1:18">
      <c r="A13" s="28"/>
      <c r="B13" s="28" t="s">
        <v>79</v>
      </c>
      <c r="C13" s="28"/>
      <c r="D13" s="14" t="s">
        <v>80</v>
      </c>
      <c r="E13" s="33">
        <f t="shared" si="0"/>
        <v>1175.89</v>
      </c>
      <c r="F13" s="33">
        <v>1130.68</v>
      </c>
      <c r="G13" s="33">
        <v>36.85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8.36</v>
      </c>
      <c r="R13" s="9"/>
    </row>
    <row r="14" spans="1:18">
      <c r="A14" s="28"/>
      <c r="B14" s="28"/>
      <c r="C14" s="28" t="s">
        <v>81</v>
      </c>
      <c r="D14" s="14" t="s">
        <v>82</v>
      </c>
      <c r="E14" s="33">
        <f t="shared" si="0"/>
        <v>959.58</v>
      </c>
      <c r="F14" s="33">
        <v>954.23</v>
      </c>
      <c r="G14" s="33">
        <v>5.35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9"/>
    </row>
    <row r="15" spans="1:18">
      <c r="A15" s="28"/>
      <c r="B15" s="28"/>
      <c r="C15" s="28" t="s">
        <v>85</v>
      </c>
      <c r="D15" s="14" t="s">
        <v>86</v>
      </c>
      <c r="E15" s="33">
        <f t="shared" si="0"/>
        <v>39.86</v>
      </c>
      <c r="F15" s="33"/>
      <c r="G15" s="33">
        <v>31.5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8.36</v>
      </c>
      <c r="R15" s="9"/>
    </row>
    <row r="16" spans="1:18">
      <c r="A16" s="28"/>
      <c r="B16" s="28"/>
      <c r="C16" s="28" t="s">
        <v>83</v>
      </c>
      <c r="D16" s="14" t="s">
        <v>84</v>
      </c>
      <c r="E16" s="33">
        <f t="shared" si="0"/>
        <v>176.43</v>
      </c>
      <c r="F16" s="33">
        <v>176.43</v>
      </c>
      <c r="G16" s="33"/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/>
      <c r="R16" s="9"/>
    </row>
    <row r="17" spans="1:18">
      <c r="A17" s="28"/>
      <c r="B17" s="28">
        <v>20105</v>
      </c>
      <c r="C17" s="28"/>
      <c r="D17" s="14" t="s">
        <v>87</v>
      </c>
      <c r="E17" s="33">
        <f t="shared" ref="E17:E70" si="1">SUM(F17:Q17)</f>
        <v>3.76</v>
      </c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>
        <v>3.76</v>
      </c>
      <c r="R17" s="9"/>
    </row>
    <row r="18" spans="1:18">
      <c r="A18" s="28"/>
      <c r="B18" s="28"/>
      <c r="C18" s="28">
        <v>2010507</v>
      </c>
      <c r="D18" s="14" t="s">
        <v>88</v>
      </c>
      <c r="E18" s="33">
        <f t="shared" si="1"/>
        <v>3.76</v>
      </c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>
        <v>3.76</v>
      </c>
      <c r="R18" s="9"/>
    </row>
    <row r="19" spans="1:18">
      <c r="A19" s="28"/>
      <c r="B19" s="28" t="s">
        <v>89</v>
      </c>
      <c r="C19" s="28"/>
      <c r="D19" s="14" t="s">
        <v>90</v>
      </c>
      <c r="E19" s="33">
        <f t="shared" si="1"/>
        <v>80.96</v>
      </c>
      <c r="F19" s="33">
        <v>80.96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9"/>
    </row>
    <row r="20" spans="1:18">
      <c r="A20" s="28"/>
      <c r="B20" s="28"/>
      <c r="C20" s="28" t="s">
        <v>91</v>
      </c>
      <c r="D20" s="14" t="s">
        <v>84</v>
      </c>
      <c r="E20" s="33">
        <f t="shared" si="1"/>
        <v>80.96</v>
      </c>
      <c r="F20" s="33">
        <v>80.96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9"/>
    </row>
    <row r="21" spans="1:18">
      <c r="A21" s="28"/>
      <c r="B21" s="28" t="s">
        <v>92</v>
      </c>
      <c r="C21" s="28"/>
      <c r="D21" s="14" t="s">
        <v>93</v>
      </c>
      <c r="E21" s="33">
        <f t="shared" si="1"/>
        <v>8.2</v>
      </c>
      <c r="F21" s="33">
        <v>0</v>
      </c>
      <c r="G21" s="33">
        <v>4.1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4.1</v>
      </c>
      <c r="R21" s="9"/>
    </row>
    <row r="22" spans="1:18">
      <c r="A22" s="28"/>
      <c r="B22" s="28"/>
      <c r="C22" s="28" t="s">
        <v>94</v>
      </c>
      <c r="D22" s="14" t="s">
        <v>95</v>
      </c>
      <c r="E22" s="33">
        <f t="shared" si="1"/>
        <v>8.2</v>
      </c>
      <c r="F22" s="33">
        <v>0</v>
      </c>
      <c r="G22" s="33">
        <v>4.1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4.1</v>
      </c>
      <c r="R22" s="9"/>
    </row>
    <row r="23" spans="1:18">
      <c r="A23" s="28"/>
      <c r="B23" s="28">
        <v>20129</v>
      </c>
      <c r="C23" s="28"/>
      <c r="D23" s="14" t="s">
        <v>96</v>
      </c>
      <c r="E23" s="33">
        <f t="shared" si="1"/>
        <v>0.7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>
        <v>0.7</v>
      </c>
      <c r="R23" s="9"/>
    </row>
    <row r="24" spans="1:18">
      <c r="A24" s="28"/>
      <c r="B24" s="28"/>
      <c r="C24" s="28">
        <v>2012999</v>
      </c>
      <c r="D24" s="14" t="s">
        <v>97</v>
      </c>
      <c r="E24" s="33">
        <f t="shared" si="1"/>
        <v>0.7</v>
      </c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>
        <v>0.7</v>
      </c>
      <c r="R24" s="9"/>
    </row>
    <row r="25" spans="1:18">
      <c r="A25" s="28"/>
      <c r="B25" s="28">
        <v>20132</v>
      </c>
      <c r="C25" s="28"/>
      <c r="D25" s="14" t="s">
        <v>98</v>
      </c>
      <c r="E25" s="33">
        <f t="shared" si="1"/>
        <v>1.5</v>
      </c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>
        <v>1.5</v>
      </c>
      <c r="R25" s="9"/>
    </row>
    <row r="26" spans="1:18">
      <c r="A26" s="28"/>
      <c r="B26" s="28"/>
      <c r="C26" s="28">
        <v>2013299</v>
      </c>
      <c r="D26" s="14" t="s">
        <v>99</v>
      </c>
      <c r="E26" s="33">
        <f t="shared" si="1"/>
        <v>1.5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>
        <v>1.5</v>
      </c>
      <c r="R26" s="9"/>
    </row>
    <row r="27" spans="1:18">
      <c r="A27" s="28"/>
      <c r="B27" s="28">
        <v>20133</v>
      </c>
      <c r="C27" s="28"/>
      <c r="D27" s="14" t="s">
        <v>100</v>
      </c>
      <c r="E27" s="33">
        <f t="shared" si="1"/>
        <v>8.88</v>
      </c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>
        <v>8.88</v>
      </c>
      <c r="R27" s="9"/>
    </row>
    <row r="28" spans="1:18">
      <c r="A28" s="28"/>
      <c r="B28" s="28"/>
      <c r="C28" s="28">
        <v>2013399</v>
      </c>
      <c r="D28" s="14" t="s">
        <v>101</v>
      </c>
      <c r="E28" s="33">
        <f t="shared" si="1"/>
        <v>8.88</v>
      </c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>
        <v>8.88</v>
      </c>
      <c r="R28" s="9"/>
    </row>
    <row r="29" spans="1:18">
      <c r="A29" s="28" t="s">
        <v>102</v>
      </c>
      <c r="B29" s="28"/>
      <c r="C29" s="28"/>
      <c r="D29" s="14" t="s">
        <v>103</v>
      </c>
      <c r="E29" s="33">
        <f t="shared" si="1"/>
        <v>8.2</v>
      </c>
      <c r="F29" s="33">
        <v>0</v>
      </c>
      <c r="G29" s="33">
        <v>8.2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9"/>
    </row>
    <row r="30" spans="1:18">
      <c r="A30" s="28"/>
      <c r="B30" s="28" t="s">
        <v>104</v>
      </c>
      <c r="C30" s="28"/>
      <c r="D30" s="14" t="s">
        <v>105</v>
      </c>
      <c r="E30" s="33">
        <f t="shared" si="1"/>
        <v>8.2</v>
      </c>
      <c r="F30" s="33">
        <v>0</v>
      </c>
      <c r="G30" s="33">
        <v>8.2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9"/>
    </row>
    <row r="31" spans="1:18">
      <c r="A31" s="28"/>
      <c r="B31" s="28"/>
      <c r="C31" s="28" t="s">
        <v>106</v>
      </c>
      <c r="D31" s="14" t="s">
        <v>107</v>
      </c>
      <c r="E31" s="33">
        <f t="shared" si="1"/>
        <v>8.2</v>
      </c>
      <c r="F31" s="33">
        <v>0</v>
      </c>
      <c r="G31" s="33">
        <v>8.2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9"/>
    </row>
    <row r="32" spans="1:18">
      <c r="A32" s="28" t="s">
        <v>108</v>
      </c>
      <c r="B32" s="28"/>
      <c r="C32" s="28"/>
      <c r="D32" s="14" t="s">
        <v>109</v>
      </c>
      <c r="E32" s="33">
        <f t="shared" si="1"/>
        <v>54.55</v>
      </c>
      <c r="F32" s="33">
        <v>48.87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5.68</v>
      </c>
      <c r="R32" s="9"/>
    </row>
    <row r="33" spans="1:18">
      <c r="A33" s="28"/>
      <c r="B33" s="28" t="s">
        <v>110</v>
      </c>
      <c r="C33" s="28"/>
      <c r="D33" s="14" t="s">
        <v>111</v>
      </c>
      <c r="E33" s="33">
        <f t="shared" si="1"/>
        <v>48.87</v>
      </c>
      <c r="F33" s="33">
        <v>48.87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9"/>
    </row>
    <row r="34" spans="1:18">
      <c r="A34" s="28"/>
      <c r="B34" s="28"/>
      <c r="C34" s="28" t="s">
        <v>112</v>
      </c>
      <c r="D34" s="14" t="s">
        <v>84</v>
      </c>
      <c r="E34" s="33">
        <f t="shared" si="1"/>
        <v>48.87</v>
      </c>
      <c r="F34" s="33">
        <v>48.87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9"/>
    </row>
    <row r="35" spans="1:18">
      <c r="A35" s="28"/>
      <c r="B35" s="28">
        <v>20406</v>
      </c>
      <c r="C35" s="28"/>
      <c r="D35" s="14" t="s">
        <v>113</v>
      </c>
      <c r="E35" s="33">
        <f t="shared" si="1"/>
        <v>5.68</v>
      </c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>
        <v>5.68</v>
      </c>
      <c r="R35" s="9"/>
    </row>
    <row r="36" spans="1:18">
      <c r="A36" s="28"/>
      <c r="B36" s="28"/>
      <c r="C36" s="28">
        <v>2040604</v>
      </c>
      <c r="D36" s="14" t="s">
        <v>114</v>
      </c>
      <c r="E36" s="33">
        <f t="shared" si="1"/>
        <v>5.68</v>
      </c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>
        <v>5.68</v>
      </c>
      <c r="R36" s="9"/>
    </row>
    <row r="37" spans="1:18">
      <c r="A37" s="28">
        <v>207</v>
      </c>
      <c r="B37" s="28"/>
      <c r="C37" s="28"/>
      <c r="D37" s="14" t="s">
        <v>115</v>
      </c>
      <c r="E37" s="33">
        <f t="shared" si="1"/>
        <v>3.17</v>
      </c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>
        <v>3.17</v>
      </c>
      <c r="R37" s="9"/>
    </row>
    <row r="38" spans="1:18">
      <c r="A38" s="28"/>
      <c r="B38" s="28">
        <v>20701</v>
      </c>
      <c r="C38" s="28"/>
      <c r="D38" s="14" t="s">
        <v>116</v>
      </c>
      <c r="E38" s="33">
        <f t="shared" si="1"/>
        <v>3.17</v>
      </c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>
        <v>3.17</v>
      </c>
      <c r="R38" s="9"/>
    </row>
    <row r="39" spans="1:18">
      <c r="A39" s="28"/>
      <c r="B39" s="28"/>
      <c r="C39" s="28">
        <v>2070109</v>
      </c>
      <c r="D39" s="14" t="s">
        <v>117</v>
      </c>
      <c r="E39" s="33">
        <f t="shared" si="1"/>
        <v>3.17</v>
      </c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>
        <v>3.17</v>
      </c>
      <c r="R39" s="9"/>
    </row>
    <row r="40" spans="1:18">
      <c r="A40" s="28" t="s">
        <v>118</v>
      </c>
      <c r="B40" s="28"/>
      <c r="C40" s="28"/>
      <c r="D40" s="14" t="s">
        <v>119</v>
      </c>
      <c r="E40" s="33">
        <f t="shared" si="1"/>
        <v>282.46</v>
      </c>
      <c r="F40" s="33">
        <v>234.15</v>
      </c>
      <c r="G40" s="33">
        <v>27.37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3">
        <v>20.94</v>
      </c>
      <c r="R40" s="9"/>
    </row>
    <row r="41" spans="1:18">
      <c r="A41" s="28"/>
      <c r="B41" s="28" t="s">
        <v>120</v>
      </c>
      <c r="C41" s="28"/>
      <c r="D41" s="14" t="s">
        <v>121</v>
      </c>
      <c r="E41" s="33">
        <f t="shared" si="1"/>
        <v>252.17</v>
      </c>
      <c r="F41" s="33">
        <v>232.51</v>
      </c>
      <c r="G41" s="33">
        <v>19.66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9"/>
    </row>
    <row r="42" spans="1:18">
      <c r="A42" s="28"/>
      <c r="B42" s="28"/>
      <c r="C42" s="28">
        <v>2080701</v>
      </c>
      <c r="D42" s="14" t="s">
        <v>122</v>
      </c>
      <c r="E42" s="33">
        <f t="shared" si="1"/>
        <v>232.51</v>
      </c>
      <c r="F42" s="33">
        <v>232.51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9"/>
    </row>
    <row r="43" spans="1:18">
      <c r="A43" s="28"/>
      <c r="B43" s="28"/>
      <c r="C43" s="28" t="s">
        <v>123</v>
      </c>
      <c r="D43" s="14" t="s">
        <v>124</v>
      </c>
      <c r="E43" s="33">
        <f t="shared" si="1"/>
        <v>19.66</v>
      </c>
      <c r="F43" s="33">
        <v>0</v>
      </c>
      <c r="G43" s="33">
        <v>19.66</v>
      </c>
      <c r="H43" s="33">
        <v>0</v>
      </c>
      <c r="I43" s="33">
        <v>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9"/>
    </row>
    <row r="44" spans="1:18">
      <c r="A44" s="28"/>
      <c r="B44" s="28" t="s">
        <v>125</v>
      </c>
      <c r="C44" s="28"/>
      <c r="D44" s="14" t="s">
        <v>126</v>
      </c>
      <c r="E44" s="33">
        <f t="shared" si="1"/>
        <v>18.01</v>
      </c>
      <c r="F44" s="33">
        <v>1.64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16.37</v>
      </c>
      <c r="R44" s="9"/>
    </row>
    <row r="45" spans="1:18">
      <c r="A45" s="28"/>
      <c r="B45" s="28"/>
      <c r="C45" s="28" t="s">
        <v>127</v>
      </c>
      <c r="D45" s="14" t="s">
        <v>128</v>
      </c>
      <c r="E45" s="33">
        <f t="shared" si="1"/>
        <v>13.81</v>
      </c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>
        <v>13.81</v>
      </c>
      <c r="R45" s="9"/>
    </row>
    <row r="46" spans="1:18">
      <c r="A46" s="28"/>
      <c r="B46" s="28"/>
      <c r="C46" s="28" t="s">
        <v>129</v>
      </c>
      <c r="D46" s="14" t="s">
        <v>130</v>
      </c>
      <c r="E46" s="33">
        <f t="shared" si="1"/>
        <v>4.2</v>
      </c>
      <c r="F46" s="33">
        <v>1.64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2.56</v>
      </c>
      <c r="R46" s="9"/>
    </row>
    <row r="47" spans="1:18">
      <c r="A47" s="28"/>
      <c r="B47" s="28">
        <v>20809</v>
      </c>
      <c r="C47" s="28"/>
      <c r="D47" s="14" t="s">
        <v>131</v>
      </c>
      <c r="E47" s="33">
        <f t="shared" si="1"/>
        <v>0.16</v>
      </c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>
        <v>0.16</v>
      </c>
      <c r="R47" s="9"/>
    </row>
    <row r="48" spans="1:18">
      <c r="A48" s="28"/>
      <c r="B48" s="28"/>
      <c r="C48" s="28">
        <v>2080999</v>
      </c>
      <c r="D48" s="14" t="s">
        <v>132</v>
      </c>
      <c r="E48" s="33">
        <f t="shared" si="1"/>
        <v>0.16</v>
      </c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>
        <v>0.16</v>
      </c>
      <c r="R48" s="9"/>
    </row>
    <row r="49" spans="1:18">
      <c r="A49" s="28"/>
      <c r="B49" s="28" t="s">
        <v>133</v>
      </c>
      <c r="C49" s="28"/>
      <c r="D49" s="14" t="s">
        <v>134</v>
      </c>
      <c r="E49" s="33">
        <f t="shared" si="1"/>
        <v>7.71</v>
      </c>
      <c r="F49" s="33">
        <v>0</v>
      </c>
      <c r="G49" s="33">
        <v>7.71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9"/>
    </row>
    <row r="50" spans="1:18">
      <c r="A50" s="28"/>
      <c r="B50" s="28"/>
      <c r="C50" s="28" t="s">
        <v>135</v>
      </c>
      <c r="D50" s="14" t="s">
        <v>136</v>
      </c>
      <c r="E50" s="33">
        <f t="shared" si="1"/>
        <v>7.71</v>
      </c>
      <c r="F50" s="33">
        <v>0</v>
      </c>
      <c r="G50" s="33">
        <v>7.71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9"/>
    </row>
    <row r="51" spans="1:18">
      <c r="A51" s="28"/>
      <c r="B51" s="28">
        <v>20811</v>
      </c>
      <c r="C51" s="28"/>
      <c r="D51" s="14" t="s">
        <v>137</v>
      </c>
      <c r="E51" s="33">
        <f t="shared" si="1"/>
        <v>0.62</v>
      </c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>
        <v>0.62</v>
      </c>
      <c r="R51" s="9"/>
    </row>
    <row r="52" spans="1:18">
      <c r="A52" s="28"/>
      <c r="B52" s="28"/>
      <c r="C52" s="28">
        <v>2081199</v>
      </c>
      <c r="D52" s="14" t="s">
        <v>138</v>
      </c>
      <c r="E52" s="33">
        <f t="shared" si="1"/>
        <v>0.62</v>
      </c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>
        <v>0.62</v>
      </c>
      <c r="R52" s="9"/>
    </row>
    <row r="53" spans="1:18">
      <c r="A53" s="28"/>
      <c r="B53" s="28">
        <v>20820</v>
      </c>
      <c r="C53" s="28"/>
      <c r="D53" s="14" t="s">
        <v>139</v>
      </c>
      <c r="E53" s="33">
        <f t="shared" si="1"/>
        <v>0.07</v>
      </c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>
        <v>0.07</v>
      </c>
      <c r="R53" s="9"/>
    </row>
    <row r="54" spans="1:18">
      <c r="A54" s="28"/>
      <c r="B54" s="28"/>
      <c r="C54" s="28">
        <v>2082001</v>
      </c>
      <c r="D54" s="14" t="s">
        <v>140</v>
      </c>
      <c r="E54" s="33">
        <f t="shared" si="1"/>
        <v>0.07</v>
      </c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>
        <v>0.07</v>
      </c>
      <c r="R54" s="9"/>
    </row>
    <row r="55" spans="1:18">
      <c r="A55" s="28"/>
      <c r="B55" s="28">
        <v>20825</v>
      </c>
      <c r="C55" s="28"/>
      <c r="D55" s="14" t="s">
        <v>141</v>
      </c>
      <c r="E55" s="33">
        <f t="shared" si="1"/>
        <v>3.72</v>
      </c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>
        <v>3.72</v>
      </c>
      <c r="R55" s="9"/>
    </row>
    <row r="56" spans="1:18">
      <c r="A56" s="28"/>
      <c r="B56" s="28"/>
      <c r="C56" s="28">
        <v>2082502</v>
      </c>
      <c r="D56" s="14" t="s">
        <v>142</v>
      </c>
      <c r="E56" s="33">
        <f t="shared" si="1"/>
        <v>3.72</v>
      </c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>
        <v>3.72</v>
      </c>
      <c r="R56" s="9"/>
    </row>
    <row r="57" spans="1:18">
      <c r="A57" s="28" t="s">
        <v>143</v>
      </c>
      <c r="B57" s="28"/>
      <c r="C57" s="28"/>
      <c r="D57" s="14" t="s">
        <v>144</v>
      </c>
      <c r="E57" s="33">
        <f t="shared" si="1"/>
        <v>162.25</v>
      </c>
      <c r="F57" s="33">
        <v>156.04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3">
        <v>0</v>
      </c>
      <c r="M57" s="33">
        <v>0</v>
      </c>
      <c r="N57" s="33">
        <v>0</v>
      </c>
      <c r="O57" s="33">
        <v>0</v>
      </c>
      <c r="P57" s="33">
        <v>0</v>
      </c>
      <c r="Q57" s="33">
        <v>6.21</v>
      </c>
      <c r="R57" s="9"/>
    </row>
    <row r="58" spans="1:18">
      <c r="A58" s="28"/>
      <c r="B58" s="28">
        <v>21004</v>
      </c>
      <c r="C58" s="28"/>
      <c r="D58" s="14" t="s">
        <v>145</v>
      </c>
      <c r="E58" s="33">
        <f t="shared" si="1"/>
        <v>5.21</v>
      </c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>
        <v>5.21</v>
      </c>
      <c r="R58" s="9"/>
    </row>
    <row r="59" spans="1:18">
      <c r="A59" s="28"/>
      <c r="B59" s="28"/>
      <c r="C59" s="28">
        <v>2100410</v>
      </c>
      <c r="D59" s="14" t="s">
        <v>146</v>
      </c>
      <c r="E59" s="33">
        <f t="shared" si="1"/>
        <v>4.94</v>
      </c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>
        <v>4.94</v>
      </c>
      <c r="R59" s="9"/>
    </row>
    <row r="60" spans="1:18">
      <c r="A60" s="28"/>
      <c r="B60" s="28"/>
      <c r="C60" s="28">
        <v>2100499</v>
      </c>
      <c r="D60" s="14" t="s">
        <v>147</v>
      </c>
      <c r="E60" s="33">
        <f t="shared" si="1"/>
        <v>0.27</v>
      </c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>
        <v>0.27</v>
      </c>
      <c r="R60" s="9"/>
    </row>
    <row r="61" spans="1:18">
      <c r="A61" s="28"/>
      <c r="B61" s="28">
        <v>21007</v>
      </c>
      <c r="C61" s="28"/>
      <c r="D61" s="14" t="s">
        <v>148</v>
      </c>
      <c r="E61" s="33">
        <f t="shared" si="1"/>
        <v>1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>
        <v>1</v>
      </c>
      <c r="R61" s="9"/>
    </row>
    <row r="62" spans="1:18">
      <c r="A62" s="28"/>
      <c r="B62" s="28"/>
      <c r="C62" s="28">
        <v>2100717</v>
      </c>
      <c r="D62" s="14" t="s">
        <v>149</v>
      </c>
      <c r="E62" s="33">
        <f t="shared" si="1"/>
        <v>1</v>
      </c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>
        <v>1</v>
      </c>
      <c r="R62" s="9"/>
    </row>
    <row r="63" spans="1:18">
      <c r="A63" s="28"/>
      <c r="B63" s="28" t="s">
        <v>150</v>
      </c>
      <c r="C63" s="28"/>
      <c r="D63" s="14" t="s">
        <v>151</v>
      </c>
      <c r="E63" s="33">
        <f t="shared" si="1"/>
        <v>156.04</v>
      </c>
      <c r="F63" s="33">
        <v>156.04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33">
        <v>0</v>
      </c>
      <c r="N63" s="33">
        <v>0</v>
      </c>
      <c r="O63" s="33">
        <v>0</v>
      </c>
      <c r="P63" s="33">
        <v>0</v>
      </c>
      <c r="Q63" s="33">
        <v>0</v>
      </c>
      <c r="R63" s="9"/>
    </row>
    <row r="64" spans="1:18">
      <c r="A64" s="28"/>
      <c r="B64" s="28"/>
      <c r="C64" s="28" t="s">
        <v>152</v>
      </c>
      <c r="D64" s="14" t="s">
        <v>153</v>
      </c>
      <c r="E64" s="33">
        <f t="shared" si="1"/>
        <v>103.84</v>
      </c>
      <c r="F64" s="33">
        <v>103.84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33">
        <v>0</v>
      </c>
      <c r="M64" s="33">
        <v>0</v>
      </c>
      <c r="N64" s="33">
        <v>0</v>
      </c>
      <c r="O64" s="33">
        <v>0</v>
      </c>
      <c r="P64" s="33">
        <v>0</v>
      </c>
      <c r="Q64" s="33">
        <v>0</v>
      </c>
      <c r="R64" s="39"/>
    </row>
    <row r="65" spans="1:18">
      <c r="A65" s="28"/>
      <c r="B65" s="28"/>
      <c r="C65" s="28" t="s">
        <v>154</v>
      </c>
      <c r="D65" s="14" t="s">
        <v>155</v>
      </c>
      <c r="E65" s="33">
        <f t="shared" si="1"/>
        <v>52.2</v>
      </c>
      <c r="F65" s="33">
        <v>52.2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9"/>
    </row>
    <row r="66" spans="1:18">
      <c r="A66" s="36" t="s">
        <v>156</v>
      </c>
      <c r="B66" s="36"/>
      <c r="C66" s="36"/>
      <c r="D66" s="8" t="s">
        <v>157</v>
      </c>
      <c r="E66" s="33">
        <f t="shared" si="1"/>
        <v>36.63</v>
      </c>
      <c r="F66" s="33">
        <v>0</v>
      </c>
      <c r="G66" s="33">
        <v>6.9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29.73</v>
      </c>
      <c r="R66" s="9"/>
    </row>
    <row r="67" spans="1:18">
      <c r="A67" s="40"/>
      <c r="B67" s="40" t="s">
        <v>158</v>
      </c>
      <c r="C67" s="40"/>
      <c r="D67" s="11" t="s">
        <v>159</v>
      </c>
      <c r="E67" s="33">
        <f t="shared" si="1"/>
        <v>6.9</v>
      </c>
      <c r="F67" s="33">
        <v>0</v>
      </c>
      <c r="G67" s="33">
        <v>6.9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9"/>
    </row>
    <row r="68" spans="1:17">
      <c r="A68" s="40"/>
      <c r="B68" s="40"/>
      <c r="C68" s="40" t="s">
        <v>160</v>
      </c>
      <c r="D68" s="11" t="s">
        <v>161</v>
      </c>
      <c r="E68" s="33">
        <f t="shared" si="1"/>
        <v>6.9</v>
      </c>
      <c r="F68" s="33">
        <v>0</v>
      </c>
      <c r="G68" s="33">
        <v>6.9</v>
      </c>
      <c r="H68" s="33">
        <v>0</v>
      </c>
      <c r="I68" s="33">
        <v>0</v>
      </c>
      <c r="J68" s="33">
        <v>0</v>
      </c>
      <c r="K68" s="33">
        <v>0</v>
      </c>
      <c r="L68" s="33">
        <v>0</v>
      </c>
      <c r="M68" s="33">
        <v>0</v>
      </c>
      <c r="N68" s="33">
        <v>0</v>
      </c>
      <c r="O68" s="33">
        <v>0</v>
      </c>
      <c r="P68" s="33">
        <v>0</v>
      </c>
      <c r="Q68" s="33">
        <v>0</v>
      </c>
    </row>
    <row r="69" spans="1:17">
      <c r="A69" s="40"/>
      <c r="B69" s="40">
        <v>21104</v>
      </c>
      <c r="C69" s="40"/>
      <c r="D69" s="11" t="s">
        <v>162</v>
      </c>
      <c r="E69" s="33">
        <f t="shared" si="1"/>
        <v>29.73</v>
      </c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42">
        <v>29.73</v>
      </c>
    </row>
    <row r="70" spans="1:17">
      <c r="A70" s="40"/>
      <c r="B70" s="40"/>
      <c r="C70" s="40">
        <v>2110402</v>
      </c>
      <c r="D70" s="11" t="s">
        <v>163</v>
      </c>
      <c r="E70" s="33">
        <f t="shared" si="1"/>
        <v>29.73</v>
      </c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42">
        <v>29.73</v>
      </c>
    </row>
    <row r="71" spans="1:17">
      <c r="A71" s="40">
        <v>212</v>
      </c>
      <c r="B71" s="40"/>
      <c r="C71" s="40"/>
      <c r="D71" s="11" t="s">
        <v>164</v>
      </c>
      <c r="E71" s="33">
        <f t="shared" ref="E71:E105" si="2">SUM(F71:Q71)</f>
        <v>162.48</v>
      </c>
      <c r="F71" s="33">
        <v>70.12</v>
      </c>
      <c r="G71" s="33">
        <v>91.75</v>
      </c>
      <c r="H71" s="33">
        <v>0</v>
      </c>
      <c r="I71" s="33">
        <v>0</v>
      </c>
      <c r="J71" s="33">
        <v>0</v>
      </c>
      <c r="K71" s="33">
        <v>0</v>
      </c>
      <c r="L71" s="33">
        <v>0</v>
      </c>
      <c r="M71" s="33">
        <v>0</v>
      </c>
      <c r="N71" s="33">
        <v>0</v>
      </c>
      <c r="O71" s="33">
        <v>0</v>
      </c>
      <c r="P71" s="33">
        <v>0</v>
      </c>
      <c r="Q71" s="33">
        <v>0.61</v>
      </c>
    </row>
    <row r="72" spans="1:17">
      <c r="A72" s="40"/>
      <c r="B72" s="40" t="s">
        <v>165</v>
      </c>
      <c r="C72" s="40"/>
      <c r="D72" s="11" t="s">
        <v>166</v>
      </c>
      <c r="E72" s="33">
        <f t="shared" si="2"/>
        <v>70.12</v>
      </c>
      <c r="F72" s="33">
        <v>70.12</v>
      </c>
      <c r="G72" s="33">
        <v>0</v>
      </c>
      <c r="H72" s="33">
        <v>0</v>
      </c>
      <c r="I72" s="33">
        <v>0</v>
      </c>
      <c r="J72" s="33">
        <v>0</v>
      </c>
      <c r="K72" s="33">
        <v>0</v>
      </c>
      <c r="L72" s="33">
        <v>0</v>
      </c>
      <c r="M72" s="33">
        <v>0</v>
      </c>
      <c r="N72" s="33">
        <v>0</v>
      </c>
      <c r="O72" s="33">
        <v>0</v>
      </c>
      <c r="P72" s="33">
        <v>0</v>
      </c>
      <c r="Q72" s="33">
        <v>0</v>
      </c>
    </row>
    <row r="73" spans="1:17">
      <c r="A73" s="40"/>
      <c r="B73" s="40"/>
      <c r="C73" s="40" t="s">
        <v>167</v>
      </c>
      <c r="D73" s="11" t="s">
        <v>168</v>
      </c>
      <c r="E73" s="33">
        <f t="shared" si="2"/>
        <v>70.12</v>
      </c>
      <c r="F73" s="33">
        <v>70.12</v>
      </c>
      <c r="G73" s="33">
        <v>0</v>
      </c>
      <c r="H73" s="33">
        <v>0</v>
      </c>
      <c r="I73" s="33">
        <v>0</v>
      </c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33">
        <v>0</v>
      </c>
      <c r="P73" s="33">
        <v>0</v>
      </c>
      <c r="Q73" s="33">
        <v>0</v>
      </c>
    </row>
    <row r="74" spans="1:17">
      <c r="A74" s="40"/>
      <c r="B74" s="40" t="s">
        <v>169</v>
      </c>
      <c r="C74" s="40"/>
      <c r="D74" s="11" t="s">
        <v>170</v>
      </c>
      <c r="E74" s="33">
        <f t="shared" si="2"/>
        <v>91.75</v>
      </c>
      <c r="F74" s="33">
        <v>0</v>
      </c>
      <c r="G74" s="33">
        <v>91.75</v>
      </c>
      <c r="H74" s="33">
        <v>0</v>
      </c>
      <c r="I74" s="33">
        <v>0</v>
      </c>
      <c r="J74" s="33">
        <v>0</v>
      </c>
      <c r="K74" s="33">
        <v>0</v>
      </c>
      <c r="L74" s="33">
        <v>0</v>
      </c>
      <c r="M74" s="33">
        <v>0</v>
      </c>
      <c r="N74" s="33">
        <v>0</v>
      </c>
      <c r="O74" s="33">
        <v>0</v>
      </c>
      <c r="P74" s="33">
        <v>0</v>
      </c>
      <c r="Q74" s="33">
        <v>0</v>
      </c>
    </row>
    <row r="75" spans="1:17">
      <c r="A75" s="40"/>
      <c r="B75" s="40"/>
      <c r="C75" s="40" t="s">
        <v>171</v>
      </c>
      <c r="D75" s="11" t="s">
        <v>170</v>
      </c>
      <c r="E75" s="33">
        <f t="shared" si="2"/>
        <v>91.75</v>
      </c>
      <c r="F75" s="33">
        <v>0</v>
      </c>
      <c r="G75" s="33">
        <v>91.75</v>
      </c>
      <c r="H75" s="33">
        <v>0</v>
      </c>
      <c r="I75" s="33">
        <v>0</v>
      </c>
      <c r="J75" s="33">
        <v>0</v>
      </c>
      <c r="K75" s="33">
        <v>0</v>
      </c>
      <c r="L75" s="33">
        <v>0</v>
      </c>
      <c r="M75" s="33">
        <v>0</v>
      </c>
      <c r="N75" s="33">
        <v>0</v>
      </c>
      <c r="O75" s="33">
        <v>0</v>
      </c>
      <c r="P75" s="33">
        <v>0</v>
      </c>
      <c r="Q75" s="33">
        <v>0</v>
      </c>
    </row>
    <row r="76" spans="1:17">
      <c r="A76" s="40"/>
      <c r="B76" s="40">
        <v>21299</v>
      </c>
      <c r="C76" s="40"/>
      <c r="D76" s="11" t="s">
        <v>172</v>
      </c>
      <c r="E76" s="33">
        <f t="shared" si="2"/>
        <v>0.61</v>
      </c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>
        <v>0.61</v>
      </c>
    </row>
    <row r="77" spans="1:17">
      <c r="A77" s="40"/>
      <c r="B77" s="40"/>
      <c r="C77" s="40">
        <v>2129999</v>
      </c>
      <c r="D77" s="11" t="s">
        <v>172</v>
      </c>
      <c r="E77" s="33">
        <f t="shared" si="2"/>
        <v>0.61</v>
      </c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>
        <v>0.61</v>
      </c>
    </row>
    <row r="78" spans="1:17">
      <c r="A78" s="40" t="s">
        <v>173</v>
      </c>
      <c r="B78" s="40"/>
      <c r="C78" s="40"/>
      <c r="D78" s="11" t="s">
        <v>174</v>
      </c>
      <c r="E78" s="33">
        <f t="shared" si="2"/>
        <v>1793.73</v>
      </c>
      <c r="F78" s="33">
        <v>1716.54</v>
      </c>
      <c r="G78" s="33">
        <v>0</v>
      </c>
      <c r="H78" s="33">
        <v>0</v>
      </c>
      <c r="I78" s="33">
        <v>0</v>
      </c>
      <c r="J78" s="33">
        <v>0</v>
      </c>
      <c r="K78" s="33">
        <v>0</v>
      </c>
      <c r="L78" s="33">
        <v>0</v>
      </c>
      <c r="M78" s="33">
        <v>0</v>
      </c>
      <c r="N78" s="33">
        <v>0</v>
      </c>
      <c r="O78" s="33">
        <v>0</v>
      </c>
      <c r="P78" s="33">
        <v>0</v>
      </c>
      <c r="Q78" s="33">
        <v>77.19</v>
      </c>
    </row>
    <row r="79" spans="1:17">
      <c r="A79" s="40"/>
      <c r="B79" s="40" t="s">
        <v>175</v>
      </c>
      <c r="C79" s="40"/>
      <c r="D79" s="11" t="s">
        <v>176</v>
      </c>
      <c r="E79" s="33">
        <f t="shared" si="2"/>
        <v>948.66</v>
      </c>
      <c r="F79" s="33">
        <v>935.1</v>
      </c>
      <c r="G79" s="33">
        <v>0</v>
      </c>
      <c r="H79" s="33">
        <v>0</v>
      </c>
      <c r="I79" s="33">
        <v>0</v>
      </c>
      <c r="J79" s="33">
        <v>0</v>
      </c>
      <c r="K79" s="33">
        <v>0</v>
      </c>
      <c r="L79" s="33">
        <v>0</v>
      </c>
      <c r="M79" s="33">
        <v>0</v>
      </c>
      <c r="N79" s="33">
        <v>0</v>
      </c>
      <c r="O79" s="33">
        <v>0</v>
      </c>
      <c r="P79" s="33">
        <v>0</v>
      </c>
      <c r="Q79" s="33">
        <v>13.56</v>
      </c>
    </row>
    <row r="80" spans="1:17">
      <c r="A80" s="40"/>
      <c r="B80" s="40"/>
      <c r="C80" s="40" t="s">
        <v>177</v>
      </c>
      <c r="D80" s="11" t="s">
        <v>84</v>
      </c>
      <c r="E80" s="33">
        <f t="shared" si="2"/>
        <v>935.1</v>
      </c>
      <c r="F80" s="33">
        <v>935.1</v>
      </c>
      <c r="G80" s="33">
        <v>0</v>
      </c>
      <c r="H80" s="33">
        <v>0</v>
      </c>
      <c r="I80" s="33">
        <v>0</v>
      </c>
      <c r="J80" s="33">
        <v>0</v>
      </c>
      <c r="K80" s="33">
        <v>0</v>
      </c>
      <c r="L80" s="33">
        <v>0</v>
      </c>
      <c r="M80" s="33">
        <v>0</v>
      </c>
      <c r="N80" s="33">
        <v>0</v>
      </c>
      <c r="O80" s="33">
        <v>0</v>
      </c>
      <c r="P80" s="33">
        <v>0</v>
      </c>
      <c r="Q80" s="33">
        <v>0</v>
      </c>
    </row>
    <row r="81" spans="1:17">
      <c r="A81" s="40"/>
      <c r="B81" s="40"/>
      <c r="C81" s="40">
        <v>2130108</v>
      </c>
      <c r="D81" s="11" t="s">
        <v>178</v>
      </c>
      <c r="E81" s="33">
        <f t="shared" si="2"/>
        <v>2.22</v>
      </c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>
        <v>2.22</v>
      </c>
    </row>
    <row r="82" spans="1:17">
      <c r="A82" s="40"/>
      <c r="B82" s="40"/>
      <c r="C82" s="40">
        <v>2130199</v>
      </c>
      <c r="D82" s="11" t="s">
        <v>178</v>
      </c>
      <c r="E82" s="33">
        <f t="shared" si="2"/>
        <v>11.34</v>
      </c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>
        <v>11.34</v>
      </c>
    </row>
    <row r="83" spans="1:17">
      <c r="A83" s="40"/>
      <c r="B83" s="40">
        <v>21302</v>
      </c>
      <c r="C83" s="40"/>
      <c r="D83" s="11" t="s">
        <v>179</v>
      </c>
      <c r="E83" s="33">
        <f t="shared" si="2"/>
        <v>29.88</v>
      </c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>
        <v>29.88</v>
      </c>
    </row>
    <row r="84" spans="1:17">
      <c r="A84" s="40"/>
      <c r="B84" s="40"/>
      <c r="C84" s="40">
        <v>2130209</v>
      </c>
      <c r="D84" s="11" t="s">
        <v>180</v>
      </c>
      <c r="E84" s="33">
        <f t="shared" si="2"/>
        <v>11.47</v>
      </c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>
        <v>11.47</v>
      </c>
    </row>
    <row r="85" spans="1:17">
      <c r="A85" s="40"/>
      <c r="B85" s="40"/>
      <c r="C85" s="40">
        <v>2130217</v>
      </c>
      <c r="D85" s="11" t="s">
        <v>181</v>
      </c>
      <c r="E85" s="33">
        <f t="shared" si="2"/>
        <v>0.76</v>
      </c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>
        <v>0.76</v>
      </c>
    </row>
    <row r="86" spans="1:17">
      <c r="A86" s="40"/>
      <c r="B86" s="40"/>
      <c r="C86" s="40">
        <v>2130234</v>
      </c>
      <c r="D86" s="11" t="s">
        <v>182</v>
      </c>
      <c r="E86" s="33">
        <f t="shared" si="2"/>
        <v>7.97</v>
      </c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>
        <v>7.97</v>
      </c>
    </row>
    <row r="87" spans="1:17">
      <c r="A87" s="40"/>
      <c r="B87" s="40"/>
      <c r="C87" s="40">
        <v>2130238</v>
      </c>
      <c r="D87" s="11" t="s">
        <v>183</v>
      </c>
      <c r="E87" s="33">
        <f t="shared" si="2"/>
        <v>9.68</v>
      </c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>
        <v>9.68</v>
      </c>
    </row>
    <row r="88" spans="1:17">
      <c r="A88" s="40"/>
      <c r="B88" s="40">
        <v>21303</v>
      </c>
      <c r="C88" s="40"/>
      <c r="D88" s="11" t="s">
        <v>184</v>
      </c>
      <c r="E88" s="33">
        <f t="shared" si="2"/>
        <v>3.75</v>
      </c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>
        <v>3.75</v>
      </c>
    </row>
    <row r="89" spans="1:17">
      <c r="A89" s="40"/>
      <c r="B89" s="40"/>
      <c r="C89" s="40">
        <v>2130335</v>
      </c>
      <c r="D89" s="11" t="s">
        <v>185</v>
      </c>
      <c r="E89" s="33">
        <f t="shared" si="2"/>
        <v>3.75</v>
      </c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>
        <v>3.75</v>
      </c>
    </row>
    <row r="90" spans="1:17">
      <c r="A90" s="40"/>
      <c r="B90" s="40">
        <v>21305</v>
      </c>
      <c r="C90" s="40"/>
      <c r="D90" s="11" t="s">
        <v>186</v>
      </c>
      <c r="E90" s="33">
        <f t="shared" si="2"/>
        <v>30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>
        <v>30</v>
      </c>
    </row>
    <row r="91" spans="1:17">
      <c r="A91" s="40"/>
      <c r="B91" s="40"/>
      <c r="C91" s="40">
        <v>2130504</v>
      </c>
      <c r="D91" s="11" t="s">
        <v>187</v>
      </c>
      <c r="E91" s="33">
        <f t="shared" si="2"/>
        <v>30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>
        <v>30</v>
      </c>
    </row>
    <row r="92" spans="1:17">
      <c r="A92" s="40"/>
      <c r="B92" s="40" t="s">
        <v>188</v>
      </c>
      <c r="C92" s="40"/>
      <c r="D92" s="11" t="s">
        <v>189</v>
      </c>
      <c r="E92" s="33">
        <f t="shared" si="2"/>
        <v>781.44</v>
      </c>
      <c r="F92" s="33">
        <v>781.44</v>
      </c>
      <c r="G92" s="33">
        <v>0</v>
      </c>
      <c r="H92" s="33">
        <v>0</v>
      </c>
      <c r="I92" s="33">
        <v>0</v>
      </c>
      <c r="J92" s="33">
        <v>0</v>
      </c>
      <c r="K92" s="33">
        <v>0</v>
      </c>
      <c r="L92" s="33">
        <v>0</v>
      </c>
      <c r="M92" s="33">
        <v>0</v>
      </c>
      <c r="N92" s="33">
        <v>0</v>
      </c>
      <c r="O92" s="33">
        <v>0</v>
      </c>
      <c r="P92" s="33">
        <v>0</v>
      </c>
      <c r="Q92" s="33">
        <v>0</v>
      </c>
    </row>
    <row r="93" spans="1:17">
      <c r="A93" s="40"/>
      <c r="B93" s="40"/>
      <c r="C93" s="40" t="s">
        <v>190</v>
      </c>
      <c r="D93" s="11" t="s">
        <v>191</v>
      </c>
      <c r="E93" s="33">
        <f t="shared" si="2"/>
        <v>781.44</v>
      </c>
      <c r="F93" s="33">
        <v>781.44</v>
      </c>
      <c r="G93" s="33">
        <v>0</v>
      </c>
      <c r="H93" s="33">
        <v>0</v>
      </c>
      <c r="I93" s="33">
        <v>0</v>
      </c>
      <c r="J93" s="33">
        <v>0</v>
      </c>
      <c r="K93" s="33">
        <v>0</v>
      </c>
      <c r="L93" s="33">
        <v>0</v>
      </c>
      <c r="M93" s="33">
        <v>0</v>
      </c>
      <c r="N93" s="33">
        <v>0</v>
      </c>
      <c r="O93" s="33">
        <v>0</v>
      </c>
      <c r="P93" s="33">
        <v>0</v>
      </c>
      <c r="Q93" s="33">
        <v>0</v>
      </c>
    </row>
    <row r="94" spans="1:17">
      <c r="A94" s="40">
        <v>220</v>
      </c>
      <c r="B94" s="40"/>
      <c r="C94" s="40"/>
      <c r="D94" s="11" t="s">
        <v>192</v>
      </c>
      <c r="E94" s="33">
        <f t="shared" si="2"/>
        <v>57.27</v>
      </c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>
        <v>57.27</v>
      </c>
    </row>
    <row r="95" spans="1:17">
      <c r="A95" s="40"/>
      <c r="B95" s="40">
        <v>22001</v>
      </c>
      <c r="C95" s="40"/>
      <c r="D95" s="11" t="s">
        <v>193</v>
      </c>
      <c r="E95" s="33">
        <f t="shared" si="2"/>
        <v>57.27</v>
      </c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>
        <v>57.27</v>
      </c>
    </row>
    <row r="96" spans="1:17">
      <c r="A96" s="40"/>
      <c r="B96" s="40"/>
      <c r="C96" s="40">
        <v>2200106</v>
      </c>
      <c r="D96" s="11" t="s">
        <v>194</v>
      </c>
      <c r="E96" s="33">
        <f t="shared" si="2"/>
        <v>57.27</v>
      </c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>
        <v>57.27</v>
      </c>
    </row>
    <row r="97" spans="1:17">
      <c r="A97" s="40" t="s">
        <v>195</v>
      </c>
      <c r="B97" s="40"/>
      <c r="C97" s="40"/>
      <c r="D97" s="11" t="s">
        <v>196</v>
      </c>
      <c r="E97" s="33">
        <f t="shared" si="2"/>
        <v>722.31</v>
      </c>
      <c r="F97" s="33">
        <v>474.3</v>
      </c>
      <c r="G97" s="33">
        <v>248.01</v>
      </c>
      <c r="H97" s="33">
        <v>0</v>
      </c>
      <c r="I97" s="33">
        <v>0</v>
      </c>
      <c r="J97" s="33">
        <v>0</v>
      </c>
      <c r="K97" s="33">
        <v>0</v>
      </c>
      <c r="L97" s="33">
        <v>0</v>
      </c>
      <c r="M97" s="33">
        <v>0</v>
      </c>
      <c r="N97" s="33">
        <v>0</v>
      </c>
      <c r="O97" s="33">
        <v>0</v>
      </c>
      <c r="P97" s="33">
        <v>0</v>
      </c>
      <c r="Q97" s="33">
        <v>0</v>
      </c>
    </row>
    <row r="98" spans="1:17">
      <c r="A98" s="40"/>
      <c r="B98" s="40" t="s">
        <v>203</v>
      </c>
      <c r="C98" s="40"/>
      <c r="D98" s="11" t="s">
        <v>204</v>
      </c>
      <c r="E98" s="42">
        <f>SUM(F98:K98)</f>
        <v>248.01</v>
      </c>
      <c r="F98" s="42">
        <v>0</v>
      </c>
      <c r="G98" s="42">
        <v>248.01</v>
      </c>
      <c r="H98" s="42"/>
      <c r="I98" s="33">
        <v>0</v>
      </c>
      <c r="J98" s="33">
        <v>0</v>
      </c>
      <c r="K98" s="33">
        <v>0</v>
      </c>
      <c r="L98" s="33">
        <v>0</v>
      </c>
      <c r="M98" s="33">
        <v>0</v>
      </c>
      <c r="N98" s="33">
        <v>0</v>
      </c>
      <c r="O98" s="33">
        <v>0</v>
      </c>
      <c r="P98" s="33">
        <v>0</v>
      </c>
      <c r="Q98" s="33">
        <v>0</v>
      </c>
    </row>
    <row r="99" spans="1:17">
      <c r="A99" s="40"/>
      <c r="B99" s="40"/>
      <c r="C99" s="40" t="s">
        <v>205</v>
      </c>
      <c r="D99" s="11" t="s">
        <v>206</v>
      </c>
      <c r="E99" s="42">
        <f>SUM(F99:K99)</f>
        <v>248.01</v>
      </c>
      <c r="F99" s="42">
        <v>0</v>
      </c>
      <c r="G99" s="42">
        <v>248.01</v>
      </c>
      <c r="H99" s="42"/>
      <c r="I99" s="33">
        <v>0</v>
      </c>
      <c r="J99" s="33">
        <v>0</v>
      </c>
      <c r="K99" s="33">
        <v>0</v>
      </c>
      <c r="L99" s="33">
        <v>0</v>
      </c>
      <c r="M99" s="33">
        <v>0</v>
      </c>
      <c r="N99" s="33">
        <v>0</v>
      </c>
      <c r="O99" s="33">
        <v>0</v>
      </c>
      <c r="P99" s="33">
        <v>0</v>
      </c>
      <c r="Q99" s="33">
        <v>0</v>
      </c>
    </row>
    <row r="100" spans="1:17">
      <c r="A100" s="40"/>
      <c r="B100" s="40" t="s">
        <v>197</v>
      </c>
      <c r="C100" s="40"/>
      <c r="D100" s="11" t="s">
        <v>198</v>
      </c>
      <c r="E100" s="42">
        <f t="shared" ref="E100:E102" si="3">SUM(F100:K100)</f>
        <v>474.3</v>
      </c>
      <c r="F100" s="42">
        <v>474.3</v>
      </c>
      <c r="G100" s="42"/>
      <c r="H100" s="33">
        <v>0</v>
      </c>
      <c r="I100" s="33">
        <v>0</v>
      </c>
      <c r="J100" s="33">
        <v>0</v>
      </c>
      <c r="K100" s="33">
        <v>0</v>
      </c>
      <c r="L100" s="33">
        <v>0</v>
      </c>
      <c r="M100" s="33">
        <v>0</v>
      </c>
      <c r="N100" s="33">
        <v>0</v>
      </c>
      <c r="O100" s="33">
        <v>0</v>
      </c>
      <c r="P100" s="33">
        <v>0</v>
      </c>
      <c r="Q100" s="33">
        <v>0</v>
      </c>
    </row>
    <row r="101" spans="1:17">
      <c r="A101" s="40"/>
      <c r="B101" s="40"/>
      <c r="C101" s="40" t="s">
        <v>199</v>
      </c>
      <c r="D101" s="11" t="s">
        <v>200</v>
      </c>
      <c r="E101" s="42">
        <f t="shared" si="3"/>
        <v>213.06</v>
      </c>
      <c r="F101" s="42">
        <v>213.06</v>
      </c>
      <c r="G101" s="42"/>
      <c r="H101" s="33">
        <v>0</v>
      </c>
      <c r="I101" s="33">
        <v>0</v>
      </c>
      <c r="J101" s="33">
        <v>0</v>
      </c>
      <c r="K101" s="33">
        <v>0</v>
      </c>
      <c r="L101" s="33">
        <v>0</v>
      </c>
      <c r="M101" s="33">
        <v>0</v>
      </c>
      <c r="N101" s="33">
        <v>0</v>
      </c>
      <c r="O101" s="33">
        <v>0</v>
      </c>
      <c r="P101" s="33">
        <v>0</v>
      </c>
      <c r="Q101" s="33">
        <v>0</v>
      </c>
    </row>
    <row r="102" spans="1:17">
      <c r="A102" s="40"/>
      <c r="B102" s="40"/>
      <c r="C102" s="40" t="s">
        <v>201</v>
      </c>
      <c r="D102" s="11" t="s">
        <v>202</v>
      </c>
      <c r="E102" s="42">
        <f t="shared" si="3"/>
        <v>261.24</v>
      </c>
      <c r="F102" s="42">
        <v>261.24</v>
      </c>
      <c r="G102" s="42"/>
      <c r="H102" s="33">
        <v>0</v>
      </c>
      <c r="I102" s="33">
        <v>0</v>
      </c>
      <c r="J102" s="33">
        <v>0</v>
      </c>
      <c r="K102" s="33">
        <v>0</v>
      </c>
      <c r="L102" s="33">
        <v>0</v>
      </c>
      <c r="M102" s="33">
        <v>0</v>
      </c>
      <c r="N102" s="33">
        <v>0</v>
      </c>
      <c r="O102" s="33">
        <v>0</v>
      </c>
      <c r="P102" s="33">
        <v>0</v>
      </c>
      <c r="Q102" s="33">
        <v>0</v>
      </c>
    </row>
    <row r="103" spans="1:17">
      <c r="A103" s="40" t="s">
        <v>207</v>
      </c>
      <c r="B103" s="40"/>
      <c r="C103" s="40"/>
      <c r="D103" s="11" t="s">
        <v>208</v>
      </c>
      <c r="E103" s="33">
        <f t="shared" si="2"/>
        <v>84.05</v>
      </c>
      <c r="F103" s="33">
        <v>0</v>
      </c>
      <c r="G103" s="33">
        <v>30</v>
      </c>
      <c r="H103" s="33">
        <v>0</v>
      </c>
      <c r="I103" s="33">
        <v>0</v>
      </c>
      <c r="J103" s="33">
        <v>0</v>
      </c>
      <c r="K103" s="33">
        <v>0</v>
      </c>
      <c r="L103" s="33">
        <v>0</v>
      </c>
      <c r="M103" s="33">
        <v>0</v>
      </c>
      <c r="N103" s="33">
        <v>0</v>
      </c>
      <c r="O103" s="33">
        <v>0</v>
      </c>
      <c r="P103" s="33">
        <v>0</v>
      </c>
      <c r="Q103" s="33">
        <v>54.05</v>
      </c>
    </row>
    <row r="104" spans="1:17">
      <c r="A104" s="40"/>
      <c r="B104" s="40" t="s">
        <v>209</v>
      </c>
      <c r="C104" s="40"/>
      <c r="D104" s="11" t="s">
        <v>210</v>
      </c>
      <c r="E104" s="33">
        <f t="shared" si="2"/>
        <v>84.05</v>
      </c>
      <c r="F104" s="33">
        <v>0</v>
      </c>
      <c r="G104" s="33">
        <v>30</v>
      </c>
      <c r="H104" s="33">
        <v>0</v>
      </c>
      <c r="I104" s="33">
        <v>0</v>
      </c>
      <c r="J104" s="33">
        <v>0</v>
      </c>
      <c r="K104" s="33">
        <v>0</v>
      </c>
      <c r="L104" s="33">
        <v>0</v>
      </c>
      <c r="M104" s="33">
        <v>0</v>
      </c>
      <c r="N104" s="33">
        <v>0</v>
      </c>
      <c r="O104" s="33">
        <v>0</v>
      </c>
      <c r="P104" s="33">
        <v>0</v>
      </c>
      <c r="Q104" s="33">
        <v>54.05</v>
      </c>
    </row>
    <row r="105" spans="1:17">
      <c r="A105" s="40"/>
      <c r="B105" s="40"/>
      <c r="C105" s="40" t="s">
        <v>211</v>
      </c>
      <c r="D105" s="11" t="s">
        <v>212</v>
      </c>
      <c r="E105" s="33">
        <f t="shared" si="2"/>
        <v>84.05</v>
      </c>
      <c r="F105" s="33">
        <v>0</v>
      </c>
      <c r="G105" s="33">
        <v>30</v>
      </c>
      <c r="H105" s="33">
        <v>0</v>
      </c>
      <c r="I105" s="33">
        <v>0</v>
      </c>
      <c r="J105" s="33">
        <v>0</v>
      </c>
      <c r="K105" s="33">
        <v>0</v>
      </c>
      <c r="L105" s="33">
        <v>0</v>
      </c>
      <c r="M105" s="33">
        <v>0</v>
      </c>
      <c r="N105" s="33">
        <v>0</v>
      </c>
      <c r="O105" s="33">
        <v>0</v>
      </c>
      <c r="P105" s="33">
        <v>0</v>
      </c>
      <c r="Q105" s="33">
        <v>54.05</v>
      </c>
    </row>
  </sheetData>
  <mergeCells count="11">
    <mergeCell ref="A2:R2"/>
    <mergeCell ref="A4:C4"/>
    <mergeCell ref="F4:G4"/>
    <mergeCell ref="H4:I4"/>
    <mergeCell ref="J4:K4"/>
    <mergeCell ref="L4:M4"/>
    <mergeCell ref="N4:O4"/>
    <mergeCell ref="P4:Q4"/>
    <mergeCell ref="D4:D5"/>
    <mergeCell ref="E4:E5"/>
    <mergeCell ref="R4:R5"/>
  </mergeCells>
  <printOptions horizontalCentered="1"/>
  <pageMargins left="0.751388888888889" right="0.751388888888889" top="1" bottom="1" header="0.5" footer="0.5"/>
  <pageSetup paperSize="9" scale="9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1"/>
  <sheetViews>
    <sheetView workbookViewId="0">
      <selection activeCell="F35" sqref="F35"/>
    </sheetView>
  </sheetViews>
  <sheetFormatPr defaultColWidth="10" defaultRowHeight="13.5" outlineLevelCol="7"/>
  <cols>
    <col min="1" max="1" width="30.75" customWidth="1"/>
    <col min="2" max="2" width="18" customWidth="1"/>
    <col min="3" max="3" width="24" customWidth="1"/>
    <col min="4" max="4" width="17.625" customWidth="1"/>
    <col min="5" max="5" width="9.375" customWidth="1"/>
    <col min="8" max="8" width="10.5" customWidth="1"/>
  </cols>
  <sheetData>
    <row r="1" spans="1:1">
      <c r="A1" t="s">
        <v>222</v>
      </c>
    </row>
    <row r="2" ht="22.7" customHeight="1" spans="1:5">
      <c r="A2" s="12" t="s">
        <v>223</v>
      </c>
      <c r="B2" s="12"/>
      <c r="C2" s="12"/>
      <c r="D2" s="12"/>
      <c r="E2" s="12"/>
    </row>
    <row r="3" ht="15.6" customHeight="1" spans="5:5">
      <c r="E3" s="3" t="s">
        <v>9</v>
      </c>
    </row>
    <row r="4" s="1" customFormat="1" ht="35.45" customHeight="1" spans="1:5">
      <c r="A4" s="24" t="s">
        <v>224</v>
      </c>
      <c r="B4" s="24"/>
      <c r="C4" s="43" t="s">
        <v>225</v>
      </c>
      <c r="D4" s="44"/>
      <c r="E4" s="29" t="s">
        <v>68</v>
      </c>
    </row>
    <row r="5" s="1" customFormat="1" ht="14.25" customHeight="1" spans="1:5">
      <c r="A5" s="24" t="s">
        <v>226</v>
      </c>
      <c r="B5" s="24" t="s">
        <v>13</v>
      </c>
      <c r="C5" s="24" t="s">
        <v>226</v>
      </c>
      <c r="D5" s="24" t="s">
        <v>13</v>
      </c>
      <c r="E5" s="30"/>
    </row>
    <row r="6" ht="15.6" customHeight="1" spans="1:8">
      <c r="A6" s="32" t="s">
        <v>227</v>
      </c>
      <c r="B6" s="45">
        <f>SUM(B7:B9)</f>
        <v>4364.82</v>
      </c>
      <c r="C6" s="14" t="s">
        <v>15</v>
      </c>
      <c r="D6" s="46">
        <v>1265.03</v>
      </c>
      <c r="E6" s="31"/>
      <c r="F6" s="47"/>
      <c r="H6" s="48"/>
    </row>
    <row r="7" ht="15.6" customHeight="1" spans="1:8">
      <c r="A7" s="32" t="s">
        <v>228</v>
      </c>
      <c r="B7" s="33">
        <v>4364.82</v>
      </c>
      <c r="C7" s="14" t="s">
        <v>17</v>
      </c>
      <c r="D7" s="46"/>
      <c r="E7" s="31"/>
      <c r="F7" s="47"/>
      <c r="H7" s="48"/>
    </row>
    <row r="8" ht="15.6" customHeight="1" spans="1:8">
      <c r="A8" s="32" t="s">
        <v>229</v>
      </c>
      <c r="B8" s="31"/>
      <c r="C8" s="14" t="s">
        <v>19</v>
      </c>
      <c r="D8" s="46">
        <v>8.2</v>
      </c>
      <c r="E8" s="31"/>
      <c r="F8" s="47"/>
      <c r="H8" s="48"/>
    </row>
    <row r="9" ht="17.1" customHeight="1" spans="1:8">
      <c r="A9" s="32" t="s">
        <v>230</v>
      </c>
      <c r="B9" s="31"/>
      <c r="C9" s="14" t="s">
        <v>21</v>
      </c>
      <c r="D9" s="46">
        <v>48.87</v>
      </c>
      <c r="E9" s="31"/>
      <c r="F9" s="47"/>
      <c r="H9" s="48"/>
    </row>
    <row r="10" ht="17.1" customHeight="1" spans="1:8">
      <c r="A10" s="32"/>
      <c r="B10" s="32"/>
      <c r="C10" s="14" t="s">
        <v>23</v>
      </c>
      <c r="D10" s="46"/>
      <c r="E10" s="31"/>
      <c r="F10" s="47"/>
      <c r="H10" s="48"/>
    </row>
    <row r="11" ht="17.1" customHeight="1" spans="1:8">
      <c r="A11" s="32"/>
      <c r="B11" s="32"/>
      <c r="C11" s="14" t="s">
        <v>25</v>
      </c>
      <c r="D11" s="46"/>
      <c r="E11" s="31"/>
      <c r="F11" s="47"/>
      <c r="H11" s="48"/>
    </row>
    <row r="12" ht="14.25" customHeight="1" spans="1:8">
      <c r="A12" s="32"/>
      <c r="B12" s="32"/>
      <c r="C12" s="14" t="s">
        <v>27</v>
      </c>
      <c r="D12" s="46"/>
      <c r="E12" s="31"/>
      <c r="F12" s="47"/>
      <c r="H12" s="48"/>
    </row>
    <row r="13" ht="14.25" customHeight="1" spans="1:8">
      <c r="A13" s="32"/>
      <c r="B13" s="32"/>
      <c r="C13" s="14" t="s">
        <v>29</v>
      </c>
      <c r="D13" s="46">
        <v>261.52</v>
      </c>
      <c r="E13" s="31"/>
      <c r="F13" s="47"/>
      <c r="H13" s="48"/>
    </row>
    <row r="14" ht="14.25" customHeight="1" spans="1:8">
      <c r="A14" s="32"/>
      <c r="B14" s="32"/>
      <c r="C14" s="14" t="s">
        <v>31</v>
      </c>
      <c r="D14" s="46">
        <v>156.04</v>
      </c>
      <c r="E14" s="31"/>
      <c r="F14" s="47"/>
      <c r="H14" s="48"/>
    </row>
    <row r="15" ht="14.25" customHeight="1" spans="1:8">
      <c r="A15" s="32"/>
      <c r="B15" s="32"/>
      <c r="C15" s="14" t="s">
        <v>32</v>
      </c>
      <c r="D15" s="46">
        <v>6.9</v>
      </c>
      <c r="E15" s="31"/>
      <c r="F15" s="47"/>
      <c r="H15" s="48"/>
    </row>
    <row r="16" ht="14.25" customHeight="1" spans="1:8">
      <c r="A16" s="32"/>
      <c r="B16" s="32"/>
      <c r="C16" s="14" t="s">
        <v>33</v>
      </c>
      <c r="D16" s="46">
        <v>161.87</v>
      </c>
      <c r="E16" s="31"/>
      <c r="F16" s="47"/>
      <c r="H16" s="48"/>
    </row>
    <row r="17" ht="14.25" customHeight="1" spans="1:8">
      <c r="A17" s="32"/>
      <c r="B17" s="32"/>
      <c r="C17" s="14" t="s">
        <v>34</v>
      </c>
      <c r="D17" s="46">
        <v>1716.54</v>
      </c>
      <c r="E17" s="31"/>
      <c r="F17" s="47"/>
      <c r="H17" s="48"/>
    </row>
    <row r="18" ht="14.25" customHeight="1" spans="1:8">
      <c r="A18" s="32"/>
      <c r="B18" s="32"/>
      <c r="C18" s="14" t="s">
        <v>35</v>
      </c>
      <c r="D18" s="46"/>
      <c r="E18" s="31"/>
      <c r="F18" s="47"/>
      <c r="H18" s="48"/>
    </row>
    <row r="19" ht="14.25" customHeight="1" spans="1:8">
      <c r="A19" s="32"/>
      <c r="B19" s="32"/>
      <c r="C19" s="14" t="s">
        <v>36</v>
      </c>
      <c r="D19" s="46"/>
      <c r="E19" s="31"/>
      <c r="F19" s="47"/>
      <c r="H19" s="48"/>
    </row>
    <row r="20" ht="14.25" customHeight="1" spans="1:8">
      <c r="A20" s="32"/>
      <c r="B20" s="32"/>
      <c r="C20" s="14" t="s">
        <v>37</v>
      </c>
      <c r="D20" s="46"/>
      <c r="E20" s="31"/>
      <c r="F20" s="47"/>
      <c r="H20" s="48"/>
    </row>
    <row r="21" ht="14.25" customHeight="1" spans="1:8">
      <c r="A21" s="32"/>
      <c r="B21" s="32"/>
      <c r="C21" s="14" t="s">
        <v>38</v>
      </c>
      <c r="D21" s="46"/>
      <c r="E21" s="31"/>
      <c r="F21" s="47"/>
      <c r="H21" s="48"/>
    </row>
    <row r="22" ht="14.25" customHeight="1" spans="1:8">
      <c r="A22" s="32"/>
      <c r="B22" s="32"/>
      <c r="C22" s="14" t="s">
        <v>39</v>
      </c>
      <c r="D22" s="46"/>
      <c r="E22" s="31"/>
      <c r="F22" s="47"/>
      <c r="H22" s="48"/>
    </row>
    <row r="23" ht="14.25" customHeight="1" spans="1:8">
      <c r="A23" s="32"/>
      <c r="B23" s="32"/>
      <c r="C23" s="14" t="s">
        <v>40</v>
      </c>
      <c r="D23" s="46"/>
      <c r="E23" s="31"/>
      <c r="F23" s="47"/>
      <c r="H23" s="48"/>
    </row>
    <row r="24" ht="14.25" customHeight="1" spans="1:8">
      <c r="A24" s="32"/>
      <c r="B24" s="32"/>
      <c r="C24" s="14" t="s">
        <v>41</v>
      </c>
      <c r="D24" s="46">
        <v>722.31</v>
      </c>
      <c r="E24" s="31"/>
      <c r="F24" s="47"/>
      <c r="H24" s="48"/>
    </row>
    <row r="25" ht="14.25" customHeight="1" spans="1:8">
      <c r="A25" s="32"/>
      <c r="B25" s="32"/>
      <c r="C25" s="14" t="s">
        <v>42</v>
      </c>
      <c r="D25" s="46"/>
      <c r="E25" s="31"/>
      <c r="F25" s="47"/>
      <c r="H25" s="48"/>
    </row>
    <row r="26" ht="14.25" customHeight="1" spans="1:8">
      <c r="A26" s="32"/>
      <c r="B26" s="32"/>
      <c r="C26" s="14" t="s">
        <v>43</v>
      </c>
      <c r="D26" s="46"/>
      <c r="E26" s="31"/>
      <c r="F26" s="47"/>
      <c r="H26" s="48"/>
    </row>
    <row r="27" ht="14.25" customHeight="1" spans="1:8">
      <c r="A27" s="32"/>
      <c r="B27" s="32"/>
      <c r="C27" s="14" t="s">
        <v>44</v>
      </c>
      <c r="D27" s="46">
        <v>84.05</v>
      </c>
      <c r="E27" s="31"/>
      <c r="F27" s="47"/>
      <c r="H27" s="48"/>
    </row>
    <row r="28" ht="14.25" customHeight="1" spans="1:8">
      <c r="A28" s="32"/>
      <c r="B28" s="32"/>
      <c r="C28" s="14" t="s">
        <v>45</v>
      </c>
      <c r="D28" s="49"/>
      <c r="E28" s="31"/>
      <c r="F28" s="47"/>
      <c r="H28" s="48"/>
    </row>
    <row r="29" ht="14.25" customHeight="1" spans="1:8">
      <c r="A29" s="32"/>
      <c r="B29" s="32"/>
      <c r="C29" s="14" t="s">
        <v>46</v>
      </c>
      <c r="D29" s="49"/>
      <c r="E29" s="31"/>
      <c r="F29" s="47"/>
      <c r="H29" s="48"/>
    </row>
    <row r="30" ht="14.25" customHeight="1" spans="1:8">
      <c r="A30" s="32"/>
      <c r="B30" s="32"/>
      <c r="C30" s="14" t="s">
        <v>47</v>
      </c>
      <c r="D30" s="50">
        <v>0</v>
      </c>
      <c r="E30" s="31"/>
      <c r="F30" s="47"/>
      <c r="H30" s="48"/>
    </row>
    <row r="31" ht="14.25" customHeight="1" spans="1:8">
      <c r="A31" s="32"/>
      <c r="B31" s="32"/>
      <c r="C31" s="14" t="s">
        <v>48</v>
      </c>
      <c r="D31" s="51">
        <v>0</v>
      </c>
      <c r="E31" s="31"/>
      <c r="F31" s="47"/>
      <c r="H31" s="48"/>
    </row>
    <row r="32" ht="14.25" customHeight="1" spans="1:8">
      <c r="A32" s="32"/>
      <c r="B32" s="32"/>
      <c r="C32" s="14" t="s">
        <v>49</v>
      </c>
      <c r="D32" s="51">
        <v>0</v>
      </c>
      <c r="E32" s="31"/>
      <c r="F32" s="47"/>
      <c r="H32" s="48"/>
    </row>
    <row r="33" ht="14.25" customHeight="1" spans="1:8">
      <c r="A33" s="32"/>
      <c r="B33" s="32"/>
      <c r="C33" s="14" t="s">
        <v>50</v>
      </c>
      <c r="D33" s="51">
        <v>0</v>
      </c>
      <c r="E33" s="31"/>
      <c r="F33" s="47"/>
      <c r="H33" s="48"/>
    </row>
    <row r="34" ht="14.25" customHeight="1" spans="1:5">
      <c r="A34" s="32"/>
      <c r="B34" s="32"/>
      <c r="C34" s="14"/>
      <c r="D34" s="52"/>
      <c r="E34" s="31"/>
    </row>
    <row r="35" ht="14.25" customHeight="1" spans="1:5">
      <c r="A35" s="32" t="s">
        <v>231</v>
      </c>
      <c r="B35" s="45">
        <f>SUM(B36:B38)</f>
        <v>66.51</v>
      </c>
      <c r="C35" s="14"/>
      <c r="D35" s="53"/>
      <c r="E35" s="31"/>
    </row>
    <row r="36" ht="14.25" customHeight="1" spans="1:5">
      <c r="A36" s="32" t="s">
        <v>232</v>
      </c>
      <c r="B36" s="54">
        <v>66.51</v>
      </c>
      <c r="C36" s="32"/>
      <c r="D36" s="55"/>
      <c r="E36" s="32"/>
    </row>
    <row r="37" ht="14.25" customHeight="1" spans="1:5">
      <c r="A37" s="32" t="s">
        <v>233</v>
      </c>
      <c r="B37" s="45">
        <v>0</v>
      </c>
      <c r="C37" s="26" t="s">
        <v>234</v>
      </c>
      <c r="D37" s="56">
        <f>SUM(D6:D35)</f>
        <v>4431.33</v>
      </c>
      <c r="E37" s="45"/>
    </row>
    <row r="38" ht="14.25" customHeight="1" spans="1:5">
      <c r="A38" s="32" t="s">
        <v>235</v>
      </c>
      <c r="B38" s="45">
        <v>0</v>
      </c>
      <c r="C38" s="26" t="s">
        <v>54</v>
      </c>
      <c r="D38" s="56">
        <v>0</v>
      </c>
      <c r="E38" s="57"/>
    </row>
    <row r="39" spans="1:5">
      <c r="A39" s="57"/>
      <c r="B39" s="58"/>
      <c r="C39" s="39"/>
      <c r="D39" s="59"/>
      <c r="E39" s="60"/>
    </row>
    <row r="40" spans="1:5">
      <c r="A40" s="61" t="s">
        <v>236</v>
      </c>
      <c r="B40" s="62">
        <f>B6+B35</f>
        <v>4431.33</v>
      </c>
      <c r="C40" s="61" t="s">
        <v>237</v>
      </c>
      <c r="D40" s="56">
        <f>SUM(D37:D38)</f>
        <v>4431.33</v>
      </c>
      <c r="E40" s="63"/>
    </row>
    <row r="41" spans="1:5">
      <c r="A41" s="64" t="s">
        <v>238</v>
      </c>
      <c r="B41" s="65"/>
      <c r="C41" s="65"/>
      <c r="D41" s="65"/>
      <c r="E41" s="65"/>
    </row>
  </sheetData>
  <mergeCells count="5">
    <mergeCell ref="A2:E2"/>
    <mergeCell ref="A4:B4"/>
    <mergeCell ref="C4:D4"/>
    <mergeCell ref="A41:E41"/>
    <mergeCell ref="E4:E5"/>
  </mergeCells>
  <printOptions horizontalCentered="1"/>
  <pageMargins left="0.751388888888889" right="0.751388888888889" top="1" bottom="1" header="0.5" footer="0.5"/>
  <pageSetup paperSize="9" scale="71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5"/>
  <sheetViews>
    <sheetView workbookViewId="0">
      <selection activeCell="A57" sqref="$A57:$XFD57"/>
    </sheetView>
  </sheetViews>
  <sheetFormatPr defaultColWidth="10" defaultRowHeight="13.5"/>
  <cols>
    <col min="1" max="3" width="7.75" customWidth="1"/>
    <col min="4" max="4" width="30.75" customWidth="1"/>
    <col min="5" max="8" width="18" customWidth="1"/>
    <col min="9" max="9" width="9.75" customWidth="1"/>
  </cols>
  <sheetData>
    <row r="1" spans="1:1">
      <c r="A1" t="s">
        <v>239</v>
      </c>
    </row>
    <row r="2" ht="22.7" customHeight="1" spans="1:8">
      <c r="A2" s="12" t="s">
        <v>240</v>
      </c>
      <c r="B2" s="12"/>
      <c r="C2" s="12"/>
      <c r="D2" s="12"/>
      <c r="E2" s="12"/>
      <c r="F2" s="12"/>
      <c r="G2" s="12"/>
      <c r="H2" s="12"/>
    </row>
    <row r="3" ht="15.6" customHeight="1" spans="8:8">
      <c r="H3" s="3" t="s">
        <v>9</v>
      </c>
    </row>
    <row r="4" s="1" customFormat="1" ht="14.25" customHeight="1" spans="1:8">
      <c r="A4" s="24" t="s">
        <v>60</v>
      </c>
      <c r="B4" s="24"/>
      <c r="C4" s="24"/>
      <c r="D4" s="24" t="s">
        <v>61</v>
      </c>
      <c r="E4" s="24" t="s">
        <v>62</v>
      </c>
      <c r="F4" s="24" t="s">
        <v>220</v>
      </c>
      <c r="G4" s="29" t="s">
        <v>221</v>
      </c>
      <c r="H4" s="24" t="s">
        <v>68</v>
      </c>
    </row>
    <row r="5" s="1" customFormat="1" ht="14.25" customHeight="1" spans="1:8">
      <c r="A5" s="24"/>
      <c r="B5" s="24"/>
      <c r="C5" s="24"/>
      <c r="D5" s="24"/>
      <c r="E5" s="24"/>
      <c r="F5" s="24"/>
      <c r="G5" s="30"/>
      <c r="H5" s="24"/>
    </row>
    <row r="6" ht="14.25" customHeight="1" spans="1:8">
      <c r="A6" s="26" t="s">
        <v>69</v>
      </c>
      <c r="B6" s="26" t="s">
        <v>70</v>
      </c>
      <c r="C6" s="26" t="s">
        <v>71</v>
      </c>
      <c r="D6" s="26" t="s">
        <v>62</v>
      </c>
      <c r="E6" s="31">
        <f>SUM(E7+E29+E32+E37+E40+E57+E66+E71+E78+E94+E97+E103)</f>
        <v>4364.82</v>
      </c>
      <c r="F6" s="31">
        <f>SUM(F7+F29+F32+F37+F40+F57+F66+F71+F78+F94+F97+F103)</f>
        <v>3911.64</v>
      </c>
      <c r="G6" s="31">
        <f>SUM(G7+G29+G32+G37+G40+G57+G66+G71+G78+G94+G97+G103)</f>
        <v>453.18</v>
      </c>
      <c r="H6" s="32"/>
    </row>
    <row r="7" spans="1:8">
      <c r="A7" s="28" t="s">
        <v>72</v>
      </c>
      <c r="B7" s="28"/>
      <c r="C7" s="28"/>
      <c r="D7" s="14" t="s">
        <v>73</v>
      </c>
      <c r="E7" s="31">
        <f t="shared" ref="E7:E14" si="0">F7+G7</f>
        <v>1252.57</v>
      </c>
      <c r="F7" s="33">
        <v>1211.62</v>
      </c>
      <c r="G7" s="33">
        <v>40.95</v>
      </c>
      <c r="H7" s="32"/>
    </row>
    <row r="8" spans="1:8">
      <c r="A8" s="28"/>
      <c r="B8" s="28">
        <v>20101</v>
      </c>
      <c r="C8" s="28"/>
      <c r="D8" s="14" t="s">
        <v>74</v>
      </c>
      <c r="E8" s="31">
        <f t="shared" si="0"/>
        <v>0</v>
      </c>
      <c r="F8" s="33"/>
      <c r="G8" s="33"/>
      <c r="H8" s="34"/>
    </row>
    <row r="9" spans="1:8">
      <c r="A9" s="28"/>
      <c r="B9" s="28"/>
      <c r="C9" s="28">
        <v>2010108</v>
      </c>
      <c r="D9" s="14" t="s">
        <v>75</v>
      </c>
      <c r="E9" s="31">
        <f t="shared" si="0"/>
        <v>0</v>
      </c>
      <c r="F9" s="33"/>
      <c r="G9" s="33"/>
      <c r="H9" s="35"/>
    </row>
    <row r="10" spans="1:8">
      <c r="A10" s="28"/>
      <c r="B10" s="28"/>
      <c r="C10" s="28">
        <v>2010199</v>
      </c>
      <c r="D10" s="14" t="s">
        <v>76</v>
      </c>
      <c r="E10" s="31">
        <f t="shared" si="0"/>
        <v>0</v>
      </c>
      <c r="F10" s="33"/>
      <c r="G10" s="33"/>
      <c r="H10" s="35"/>
    </row>
    <row r="11" spans="1:8">
      <c r="A11" s="28"/>
      <c r="B11" s="28">
        <v>20102</v>
      </c>
      <c r="C11" s="28"/>
      <c r="D11" s="14" t="s">
        <v>77</v>
      </c>
      <c r="E11" s="31">
        <f t="shared" si="0"/>
        <v>0</v>
      </c>
      <c r="F11" s="33"/>
      <c r="G11" s="33"/>
      <c r="H11" s="35"/>
    </row>
    <row r="12" spans="1:8">
      <c r="A12" s="28"/>
      <c r="B12" s="28"/>
      <c r="C12" s="28">
        <v>2010299</v>
      </c>
      <c r="D12" s="14" t="s">
        <v>78</v>
      </c>
      <c r="E12" s="31">
        <f t="shared" si="0"/>
        <v>0</v>
      </c>
      <c r="F12" s="33"/>
      <c r="G12" s="33"/>
      <c r="H12" s="35"/>
    </row>
    <row r="13" spans="1:8">
      <c r="A13" s="28"/>
      <c r="B13" s="28" t="s">
        <v>79</v>
      </c>
      <c r="C13" s="28"/>
      <c r="D13" s="14" t="s">
        <v>80</v>
      </c>
      <c r="E13" s="31">
        <f t="shared" si="0"/>
        <v>1167.51</v>
      </c>
      <c r="F13" s="33">
        <v>1130.66</v>
      </c>
      <c r="G13" s="33">
        <v>36.85</v>
      </c>
      <c r="H13" s="9"/>
    </row>
    <row r="14" spans="1:8">
      <c r="A14" s="28"/>
      <c r="B14" s="28"/>
      <c r="C14" s="28" t="s">
        <v>81</v>
      </c>
      <c r="D14" s="14" t="s">
        <v>82</v>
      </c>
      <c r="E14" s="31">
        <f t="shared" si="0"/>
        <v>959.58</v>
      </c>
      <c r="F14" s="33">
        <v>954.23</v>
      </c>
      <c r="G14" s="33">
        <v>5.35</v>
      </c>
      <c r="H14" s="9"/>
    </row>
    <row r="15" spans="1:10">
      <c r="A15" s="28"/>
      <c r="B15" s="28"/>
      <c r="C15" s="28">
        <v>2010302</v>
      </c>
      <c r="D15" s="14" t="s">
        <v>86</v>
      </c>
      <c r="E15" s="31">
        <f t="shared" ref="E15:E69" si="1">F15+G15</f>
        <v>31.5</v>
      </c>
      <c r="F15" s="33">
        <v>0</v>
      </c>
      <c r="G15" s="33">
        <v>31.5</v>
      </c>
      <c r="H15" s="9"/>
      <c r="J15" s="23"/>
    </row>
    <row r="16" spans="1:10">
      <c r="A16" s="28"/>
      <c r="B16" s="28"/>
      <c r="C16" s="28">
        <v>2010350</v>
      </c>
      <c r="D16" s="14" t="s">
        <v>84</v>
      </c>
      <c r="E16" s="31">
        <f t="shared" si="1"/>
        <v>176.43</v>
      </c>
      <c r="F16" s="33">
        <v>176.43</v>
      </c>
      <c r="G16" s="33">
        <v>0</v>
      </c>
      <c r="H16" s="9"/>
      <c r="J16" s="23"/>
    </row>
    <row r="17" spans="1:8">
      <c r="A17" s="28"/>
      <c r="B17" s="28">
        <v>20105</v>
      </c>
      <c r="C17" s="28"/>
      <c r="D17" s="14" t="s">
        <v>87</v>
      </c>
      <c r="E17" s="31">
        <f t="shared" si="1"/>
        <v>0</v>
      </c>
      <c r="F17" s="33"/>
      <c r="G17" s="33"/>
      <c r="H17" s="9"/>
    </row>
    <row r="18" spans="1:8">
      <c r="A18" s="28"/>
      <c r="B18" s="28"/>
      <c r="C18" s="28">
        <v>2010507</v>
      </c>
      <c r="D18" s="14" t="s">
        <v>88</v>
      </c>
      <c r="E18" s="31">
        <f t="shared" si="1"/>
        <v>0</v>
      </c>
      <c r="F18" s="33"/>
      <c r="G18" s="33"/>
      <c r="H18" s="9"/>
    </row>
    <row r="19" spans="1:8">
      <c r="A19" s="28"/>
      <c r="B19" s="28" t="s">
        <v>89</v>
      </c>
      <c r="C19" s="28"/>
      <c r="D19" s="14" t="s">
        <v>90</v>
      </c>
      <c r="E19" s="31">
        <f t="shared" si="1"/>
        <v>80.96</v>
      </c>
      <c r="F19" s="33">
        <v>80.96</v>
      </c>
      <c r="G19" s="33">
        <v>0</v>
      </c>
      <c r="H19" s="9"/>
    </row>
    <row r="20" spans="1:8">
      <c r="A20" s="28"/>
      <c r="B20" s="28"/>
      <c r="C20" s="28" t="s">
        <v>91</v>
      </c>
      <c r="D20" s="14" t="s">
        <v>84</v>
      </c>
      <c r="E20" s="31">
        <f t="shared" si="1"/>
        <v>80.96</v>
      </c>
      <c r="F20" s="33">
        <v>80.96</v>
      </c>
      <c r="G20" s="33">
        <v>0</v>
      </c>
      <c r="H20" s="9"/>
    </row>
    <row r="21" spans="1:8">
      <c r="A21" s="28"/>
      <c r="B21" s="28" t="s">
        <v>92</v>
      </c>
      <c r="C21" s="28"/>
      <c r="D21" s="14" t="s">
        <v>93</v>
      </c>
      <c r="E21" s="31">
        <f t="shared" si="1"/>
        <v>4.1</v>
      </c>
      <c r="F21" s="33">
        <v>0</v>
      </c>
      <c r="G21" s="33">
        <v>4.1</v>
      </c>
      <c r="H21" s="9"/>
    </row>
    <row r="22" spans="1:8">
      <c r="A22" s="28"/>
      <c r="B22" s="28"/>
      <c r="C22" s="28" t="s">
        <v>94</v>
      </c>
      <c r="D22" s="14" t="s">
        <v>95</v>
      </c>
      <c r="E22" s="31">
        <f t="shared" si="1"/>
        <v>4.1</v>
      </c>
      <c r="F22" s="33">
        <v>0</v>
      </c>
      <c r="G22" s="33">
        <v>4.1</v>
      </c>
      <c r="H22" s="9"/>
    </row>
    <row r="23" spans="1:8">
      <c r="A23" s="28"/>
      <c r="B23" s="28">
        <v>20129</v>
      </c>
      <c r="C23" s="28"/>
      <c r="D23" s="14" t="s">
        <v>96</v>
      </c>
      <c r="E23" s="31">
        <f t="shared" si="1"/>
        <v>0</v>
      </c>
      <c r="F23" s="33"/>
      <c r="G23" s="33"/>
      <c r="H23" s="9"/>
    </row>
    <row r="24" spans="1:8">
      <c r="A24" s="28"/>
      <c r="B24" s="28"/>
      <c r="C24" s="28">
        <v>2012999</v>
      </c>
      <c r="D24" s="14" t="s">
        <v>97</v>
      </c>
      <c r="E24" s="31">
        <f t="shared" si="1"/>
        <v>0</v>
      </c>
      <c r="F24" s="33"/>
      <c r="G24" s="33"/>
      <c r="H24" s="9"/>
    </row>
    <row r="25" spans="1:8">
      <c r="A25" s="28"/>
      <c r="B25" s="28">
        <v>20132</v>
      </c>
      <c r="C25" s="28"/>
      <c r="D25" s="14" t="s">
        <v>98</v>
      </c>
      <c r="E25" s="31">
        <f t="shared" si="1"/>
        <v>0</v>
      </c>
      <c r="F25" s="33"/>
      <c r="G25" s="33"/>
      <c r="H25" s="9"/>
    </row>
    <row r="26" spans="1:8">
      <c r="A26" s="28"/>
      <c r="B26" s="28"/>
      <c r="C26" s="28">
        <v>2013299</v>
      </c>
      <c r="D26" s="14" t="s">
        <v>99</v>
      </c>
      <c r="E26" s="31">
        <f t="shared" si="1"/>
        <v>0</v>
      </c>
      <c r="F26" s="33"/>
      <c r="G26" s="33"/>
      <c r="H26" s="9"/>
    </row>
    <row r="27" spans="1:8">
      <c r="A27" s="28"/>
      <c r="B27" s="28">
        <v>20133</v>
      </c>
      <c r="C27" s="28"/>
      <c r="D27" s="14" t="s">
        <v>100</v>
      </c>
      <c r="E27" s="31">
        <f t="shared" si="1"/>
        <v>0</v>
      </c>
      <c r="F27" s="33"/>
      <c r="G27" s="33"/>
      <c r="H27" s="9"/>
    </row>
    <row r="28" spans="1:8">
      <c r="A28" s="28"/>
      <c r="B28" s="28"/>
      <c r="C28" s="28">
        <v>2013399</v>
      </c>
      <c r="D28" s="14" t="s">
        <v>101</v>
      </c>
      <c r="E28" s="31">
        <f t="shared" si="1"/>
        <v>0</v>
      </c>
      <c r="F28" s="33"/>
      <c r="G28" s="33"/>
      <c r="H28" s="9"/>
    </row>
    <row r="29" spans="1:8">
      <c r="A29" s="28" t="s">
        <v>102</v>
      </c>
      <c r="B29" s="28"/>
      <c r="C29" s="28"/>
      <c r="D29" s="14" t="s">
        <v>103</v>
      </c>
      <c r="E29" s="31">
        <f t="shared" si="1"/>
        <v>8.2</v>
      </c>
      <c r="F29" s="33">
        <v>0</v>
      </c>
      <c r="G29" s="33">
        <v>8.2</v>
      </c>
      <c r="H29" s="9"/>
    </row>
    <row r="30" spans="1:8">
      <c r="A30" s="28"/>
      <c r="B30" s="28" t="s">
        <v>104</v>
      </c>
      <c r="C30" s="28"/>
      <c r="D30" s="14" t="s">
        <v>105</v>
      </c>
      <c r="E30" s="31">
        <f t="shared" si="1"/>
        <v>8.2</v>
      </c>
      <c r="F30" s="33">
        <v>0</v>
      </c>
      <c r="G30" s="33">
        <v>8.2</v>
      </c>
      <c r="H30" s="9"/>
    </row>
    <row r="31" spans="1:8">
      <c r="A31" s="28"/>
      <c r="B31" s="28"/>
      <c r="C31" s="28" t="s">
        <v>106</v>
      </c>
      <c r="D31" s="14" t="s">
        <v>107</v>
      </c>
      <c r="E31" s="31">
        <f t="shared" si="1"/>
        <v>8.2</v>
      </c>
      <c r="F31" s="33">
        <v>0</v>
      </c>
      <c r="G31" s="33">
        <v>8.2</v>
      </c>
      <c r="H31" s="9"/>
    </row>
    <row r="32" spans="1:8">
      <c r="A32" s="28" t="s">
        <v>108</v>
      </c>
      <c r="B32" s="28"/>
      <c r="C32" s="28"/>
      <c r="D32" s="14" t="s">
        <v>109</v>
      </c>
      <c r="E32" s="31">
        <f t="shared" si="1"/>
        <v>48.87</v>
      </c>
      <c r="F32" s="33">
        <v>48.87</v>
      </c>
      <c r="G32" s="33">
        <v>0</v>
      </c>
      <c r="H32" s="9"/>
    </row>
    <row r="33" spans="1:8">
      <c r="A33" s="28"/>
      <c r="B33" s="28" t="s">
        <v>110</v>
      </c>
      <c r="C33" s="28"/>
      <c r="D33" s="14" t="s">
        <v>111</v>
      </c>
      <c r="E33" s="31">
        <f t="shared" si="1"/>
        <v>48.87</v>
      </c>
      <c r="F33" s="33">
        <v>48.87</v>
      </c>
      <c r="G33" s="33">
        <v>0</v>
      </c>
      <c r="H33" s="9"/>
    </row>
    <row r="34" spans="1:8">
      <c r="A34" s="28"/>
      <c r="B34" s="28"/>
      <c r="C34" s="28" t="s">
        <v>112</v>
      </c>
      <c r="D34" s="14" t="s">
        <v>84</v>
      </c>
      <c r="E34" s="31">
        <f t="shared" si="1"/>
        <v>48.87</v>
      </c>
      <c r="F34" s="33">
        <v>48.87</v>
      </c>
      <c r="G34" s="33">
        <v>0</v>
      </c>
      <c r="H34" s="9"/>
    </row>
    <row r="35" spans="1:8">
      <c r="A35" s="28"/>
      <c r="B35" s="28">
        <v>20406</v>
      </c>
      <c r="C35" s="28"/>
      <c r="D35" s="14" t="s">
        <v>113</v>
      </c>
      <c r="E35" s="31">
        <f t="shared" si="1"/>
        <v>0</v>
      </c>
      <c r="F35" s="33"/>
      <c r="G35" s="33"/>
      <c r="H35" s="9"/>
    </row>
    <row r="36" spans="1:8">
      <c r="A36" s="28"/>
      <c r="B36" s="28"/>
      <c r="C36" s="28">
        <v>2040604</v>
      </c>
      <c r="D36" s="14" t="s">
        <v>114</v>
      </c>
      <c r="E36" s="31">
        <f t="shared" si="1"/>
        <v>0</v>
      </c>
      <c r="F36" s="33"/>
      <c r="G36" s="33"/>
      <c r="H36" s="9"/>
    </row>
    <row r="37" spans="1:8">
      <c r="A37" s="28">
        <v>207</v>
      </c>
      <c r="B37" s="28"/>
      <c r="C37" s="28"/>
      <c r="D37" s="14" t="s">
        <v>115</v>
      </c>
      <c r="E37" s="31">
        <f t="shared" si="1"/>
        <v>0</v>
      </c>
      <c r="F37" s="33"/>
      <c r="G37" s="33"/>
      <c r="H37" s="9"/>
    </row>
    <row r="38" spans="1:8">
      <c r="A38" s="28"/>
      <c r="B38" s="28">
        <v>20701</v>
      </c>
      <c r="C38" s="28"/>
      <c r="D38" s="14" t="s">
        <v>116</v>
      </c>
      <c r="E38" s="31">
        <f t="shared" si="1"/>
        <v>0</v>
      </c>
      <c r="F38" s="33"/>
      <c r="G38" s="33"/>
      <c r="H38" s="9"/>
    </row>
    <row r="39" spans="1:8">
      <c r="A39" s="28"/>
      <c r="B39" s="28"/>
      <c r="C39" s="28">
        <v>2070109</v>
      </c>
      <c r="D39" s="14" t="s">
        <v>117</v>
      </c>
      <c r="E39" s="31">
        <f t="shared" si="1"/>
        <v>0</v>
      </c>
      <c r="F39" s="33"/>
      <c r="G39" s="33"/>
      <c r="H39" s="9"/>
    </row>
    <row r="40" spans="1:8">
      <c r="A40" s="28" t="s">
        <v>118</v>
      </c>
      <c r="B40" s="28"/>
      <c r="C40" s="28"/>
      <c r="D40" s="14" t="s">
        <v>119</v>
      </c>
      <c r="E40" s="31">
        <f t="shared" si="1"/>
        <v>261.52</v>
      </c>
      <c r="F40" s="33">
        <v>234.15</v>
      </c>
      <c r="G40" s="33">
        <v>27.37</v>
      </c>
      <c r="H40" s="9"/>
    </row>
    <row r="41" spans="1:8">
      <c r="A41" s="28"/>
      <c r="B41" s="28" t="s">
        <v>120</v>
      </c>
      <c r="C41" s="28"/>
      <c r="D41" s="14" t="s">
        <v>121</v>
      </c>
      <c r="E41" s="31">
        <f t="shared" si="1"/>
        <v>252.17</v>
      </c>
      <c r="F41" s="33">
        <v>232.51</v>
      </c>
      <c r="G41" s="33">
        <v>19.66</v>
      </c>
      <c r="H41" s="9"/>
    </row>
    <row r="42" spans="1:8">
      <c r="A42" s="28"/>
      <c r="B42" s="28"/>
      <c r="C42" s="28">
        <v>2080701</v>
      </c>
      <c r="D42" s="14" t="s">
        <v>122</v>
      </c>
      <c r="E42" s="31">
        <f t="shared" si="1"/>
        <v>232.51</v>
      </c>
      <c r="F42" s="33">
        <v>232.51</v>
      </c>
      <c r="G42" s="33">
        <v>0</v>
      </c>
      <c r="H42" s="9"/>
    </row>
    <row r="43" spans="1:8">
      <c r="A43" s="28"/>
      <c r="B43" s="28"/>
      <c r="C43" s="28" t="s">
        <v>123</v>
      </c>
      <c r="D43" s="14" t="s">
        <v>124</v>
      </c>
      <c r="E43" s="31">
        <f t="shared" si="1"/>
        <v>19.66</v>
      </c>
      <c r="F43" s="33">
        <v>0</v>
      </c>
      <c r="G43" s="33">
        <v>19.66</v>
      </c>
      <c r="H43" s="9"/>
    </row>
    <row r="44" spans="1:8">
      <c r="A44" s="28"/>
      <c r="B44" s="28" t="s">
        <v>125</v>
      </c>
      <c r="C44" s="28"/>
      <c r="D44" s="14" t="s">
        <v>126</v>
      </c>
      <c r="E44" s="31">
        <f t="shared" si="1"/>
        <v>1.64</v>
      </c>
      <c r="F44" s="33">
        <v>1.64</v>
      </c>
      <c r="G44" s="33">
        <v>0</v>
      </c>
      <c r="H44" s="9"/>
    </row>
    <row r="45" spans="1:8">
      <c r="A45" s="28"/>
      <c r="B45" s="28"/>
      <c r="C45" s="28" t="s">
        <v>127</v>
      </c>
      <c r="D45" s="14" t="s">
        <v>128</v>
      </c>
      <c r="E45" s="31">
        <f t="shared" si="1"/>
        <v>0</v>
      </c>
      <c r="F45" s="33"/>
      <c r="G45" s="33"/>
      <c r="H45" s="9"/>
    </row>
    <row r="46" spans="1:8">
      <c r="A46" s="28"/>
      <c r="B46" s="28"/>
      <c r="C46" s="28" t="s">
        <v>129</v>
      </c>
      <c r="D46" s="14" t="s">
        <v>130</v>
      </c>
      <c r="E46" s="31">
        <f t="shared" si="1"/>
        <v>1.64</v>
      </c>
      <c r="F46" s="33">
        <v>1.64</v>
      </c>
      <c r="G46" s="33">
        <v>0</v>
      </c>
      <c r="H46" s="9"/>
    </row>
    <row r="47" spans="1:8">
      <c r="A47" s="28"/>
      <c r="B47" s="28">
        <v>20809</v>
      </c>
      <c r="C47" s="28"/>
      <c r="D47" s="14" t="s">
        <v>131</v>
      </c>
      <c r="E47" s="31">
        <f t="shared" si="1"/>
        <v>0</v>
      </c>
      <c r="F47" s="33"/>
      <c r="G47" s="33"/>
      <c r="H47" s="9"/>
    </row>
    <row r="48" spans="1:8">
      <c r="A48" s="28"/>
      <c r="B48" s="28"/>
      <c r="C48" s="28">
        <v>2080999</v>
      </c>
      <c r="D48" s="14" t="s">
        <v>132</v>
      </c>
      <c r="E48" s="31">
        <f t="shared" si="1"/>
        <v>0</v>
      </c>
      <c r="F48" s="33"/>
      <c r="G48" s="33"/>
      <c r="H48" s="9"/>
    </row>
    <row r="49" spans="1:8">
      <c r="A49" s="28"/>
      <c r="B49" s="28" t="s">
        <v>133</v>
      </c>
      <c r="C49" s="28"/>
      <c r="D49" s="14" t="s">
        <v>134</v>
      </c>
      <c r="E49" s="31">
        <f t="shared" si="1"/>
        <v>7.71</v>
      </c>
      <c r="F49" s="33">
        <v>0</v>
      </c>
      <c r="G49" s="33">
        <v>7.71</v>
      </c>
      <c r="H49" s="9"/>
    </row>
    <row r="50" spans="1:8">
      <c r="A50" s="28"/>
      <c r="B50" s="28"/>
      <c r="C50" s="28" t="s">
        <v>135</v>
      </c>
      <c r="D50" s="14" t="s">
        <v>136</v>
      </c>
      <c r="E50" s="31">
        <f t="shared" si="1"/>
        <v>7.71</v>
      </c>
      <c r="F50" s="33">
        <v>0</v>
      </c>
      <c r="G50" s="33">
        <v>7.71</v>
      </c>
      <c r="H50" s="9"/>
    </row>
    <row r="51" spans="1:8">
      <c r="A51" s="28"/>
      <c r="B51" s="28">
        <v>20811</v>
      </c>
      <c r="C51" s="28"/>
      <c r="D51" s="14" t="s">
        <v>137</v>
      </c>
      <c r="E51" s="31">
        <f t="shared" si="1"/>
        <v>0</v>
      </c>
      <c r="F51" s="33"/>
      <c r="G51" s="33"/>
      <c r="H51" s="9"/>
    </row>
    <row r="52" spans="1:8">
      <c r="A52" s="28"/>
      <c r="B52" s="28"/>
      <c r="C52" s="28">
        <v>2081199</v>
      </c>
      <c r="D52" s="14" t="s">
        <v>138</v>
      </c>
      <c r="E52" s="31">
        <f t="shared" si="1"/>
        <v>0</v>
      </c>
      <c r="F52" s="33"/>
      <c r="G52" s="33"/>
      <c r="H52" s="9"/>
    </row>
    <row r="53" spans="1:8">
      <c r="A53" s="28"/>
      <c r="B53" s="28">
        <v>20820</v>
      </c>
      <c r="C53" s="28"/>
      <c r="D53" s="14" t="s">
        <v>139</v>
      </c>
      <c r="E53" s="31">
        <f t="shared" si="1"/>
        <v>0</v>
      </c>
      <c r="F53" s="33"/>
      <c r="G53" s="33"/>
      <c r="H53" s="9"/>
    </row>
    <row r="54" spans="1:8">
      <c r="A54" s="28"/>
      <c r="B54" s="28"/>
      <c r="C54" s="28">
        <v>2082001</v>
      </c>
      <c r="D54" s="14" t="s">
        <v>140</v>
      </c>
      <c r="E54" s="31">
        <f t="shared" si="1"/>
        <v>0</v>
      </c>
      <c r="F54" s="33"/>
      <c r="G54" s="33"/>
      <c r="H54" s="9"/>
    </row>
    <row r="55" spans="1:8">
      <c r="A55" s="28"/>
      <c r="B55" s="28">
        <v>20825</v>
      </c>
      <c r="C55" s="28"/>
      <c r="D55" s="14" t="s">
        <v>141</v>
      </c>
      <c r="E55" s="31">
        <f t="shared" si="1"/>
        <v>0</v>
      </c>
      <c r="F55" s="33"/>
      <c r="G55" s="33"/>
      <c r="H55" s="9"/>
    </row>
    <row r="56" spans="1:8">
      <c r="A56" s="28"/>
      <c r="B56" s="28"/>
      <c r="C56" s="28">
        <v>2082502</v>
      </c>
      <c r="D56" s="14" t="s">
        <v>142</v>
      </c>
      <c r="E56" s="31">
        <f t="shared" si="1"/>
        <v>0</v>
      </c>
      <c r="F56" s="33"/>
      <c r="G56" s="33"/>
      <c r="H56" s="9"/>
    </row>
    <row r="57" spans="1:8">
      <c r="A57" s="28" t="s">
        <v>143</v>
      </c>
      <c r="B57" s="28"/>
      <c r="C57" s="28"/>
      <c r="D57" s="14" t="s">
        <v>144</v>
      </c>
      <c r="E57" s="31">
        <f t="shared" si="1"/>
        <v>156.04</v>
      </c>
      <c r="F57" s="33">
        <v>156.04</v>
      </c>
      <c r="G57" s="33">
        <v>0</v>
      </c>
      <c r="H57" s="9"/>
    </row>
    <row r="58" spans="1:8">
      <c r="A58" s="36"/>
      <c r="B58" s="36">
        <v>21004</v>
      </c>
      <c r="C58" s="36"/>
      <c r="D58" s="8" t="s">
        <v>145</v>
      </c>
      <c r="E58" s="37">
        <f t="shared" si="1"/>
        <v>0</v>
      </c>
      <c r="F58" s="38"/>
      <c r="G58" s="38"/>
      <c r="H58" s="39"/>
    </row>
    <row r="59" spans="1:8">
      <c r="A59" s="40"/>
      <c r="B59" s="40"/>
      <c r="C59" s="40">
        <v>2100410</v>
      </c>
      <c r="D59" s="11" t="s">
        <v>146</v>
      </c>
      <c r="E59" s="41">
        <f t="shared" si="1"/>
        <v>0</v>
      </c>
      <c r="F59" s="42"/>
      <c r="G59" s="42"/>
      <c r="H59" s="9"/>
    </row>
    <row r="60" spans="1:8">
      <c r="A60" s="40"/>
      <c r="B60" s="40"/>
      <c r="C60" s="40">
        <v>2100499</v>
      </c>
      <c r="D60" s="11" t="s">
        <v>147</v>
      </c>
      <c r="E60" s="41">
        <f t="shared" si="1"/>
        <v>0</v>
      </c>
      <c r="F60" s="42"/>
      <c r="G60" s="42"/>
      <c r="H60" s="9"/>
    </row>
    <row r="61" spans="1:8">
      <c r="A61" s="40"/>
      <c r="B61" s="40">
        <v>21007</v>
      </c>
      <c r="C61" s="40"/>
      <c r="D61" s="11" t="s">
        <v>148</v>
      </c>
      <c r="E61" s="41">
        <f t="shared" si="1"/>
        <v>0</v>
      </c>
      <c r="F61" s="42"/>
      <c r="G61" s="42"/>
      <c r="H61" s="9"/>
    </row>
    <row r="62" spans="1:8">
      <c r="A62" s="40"/>
      <c r="B62" s="40"/>
      <c r="C62" s="40">
        <v>2100717</v>
      </c>
      <c r="D62" s="11" t="s">
        <v>149</v>
      </c>
      <c r="E62" s="41">
        <f t="shared" si="1"/>
        <v>0</v>
      </c>
      <c r="F62" s="42"/>
      <c r="G62" s="42"/>
      <c r="H62" s="9"/>
    </row>
    <row r="63" spans="1:8">
      <c r="A63" s="40"/>
      <c r="B63" s="40" t="s">
        <v>150</v>
      </c>
      <c r="C63" s="40"/>
      <c r="D63" s="11" t="s">
        <v>151</v>
      </c>
      <c r="E63" s="41">
        <f t="shared" si="1"/>
        <v>156.04</v>
      </c>
      <c r="F63" s="42">
        <v>156.04</v>
      </c>
      <c r="G63" s="42">
        <v>0</v>
      </c>
      <c r="H63" s="9"/>
    </row>
    <row r="64" spans="1:8">
      <c r="A64" s="40"/>
      <c r="B64" s="40"/>
      <c r="C64" s="40" t="s">
        <v>152</v>
      </c>
      <c r="D64" s="11" t="s">
        <v>153</v>
      </c>
      <c r="E64" s="41">
        <f t="shared" si="1"/>
        <v>103.84</v>
      </c>
      <c r="F64" s="42">
        <v>103.84</v>
      </c>
      <c r="G64" s="42">
        <v>0</v>
      </c>
      <c r="H64" s="9"/>
    </row>
    <row r="65" spans="1:8">
      <c r="A65" s="40"/>
      <c r="B65" s="40"/>
      <c r="C65" s="40" t="s">
        <v>154</v>
      </c>
      <c r="D65" s="11" t="s">
        <v>155</v>
      </c>
      <c r="E65" s="41">
        <f t="shared" si="1"/>
        <v>52.2</v>
      </c>
      <c r="F65" s="42">
        <v>52.2</v>
      </c>
      <c r="G65" s="42">
        <v>0</v>
      </c>
      <c r="H65" s="9"/>
    </row>
    <row r="66" spans="1:8">
      <c r="A66" s="40" t="s">
        <v>156</v>
      </c>
      <c r="B66" s="40"/>
      <c r="C66" s="40"/>
      <c r="D66" s="11" t="s">
        <v>157</v>
      </c>
      <c r="E66" s="41">
        <f t="shared" si="1"/>
        <v>6.9</v>
      </c>
      <c r="F66" s="42">
        <v>0</v>
      </c>
      <c r="G66" s="42">
        <v>6.9</v>
      </c>
      <c r="H66" s="9"/>
    </row>
    <row r="67" spans="1:8">
      <c r="A67" s="40"/>
      <c r="B67" s="40" t="s">
        <v>158</v>
      </c>
      <c r="C67" s="40"/>
      <c r="D67" s="11" t="s">
        <v>159</v>
      </c>
      <c r="E67" s="41">
        <f t="shared" si="1"/>
        <v>6.9</v>
      </c>
      <c r="F67" s="42">
        <v>0</v>
      </c>
      <c r="G67" s="42">
        <v>6.9</v>
      </c>
      <c r="H67" s="9"/>
    </row>
    <row r="68" spans="1:8">
      <c r="A68" s="40"/>
      <c r="B68" s="40"/>
      <c r="C68" s="40" t="s">
        <v>160</v>
      </c>
      <c r="D68" s="11" t="s">
        <v>161</v>
      </c>
      <c r="E68" s="41">
        <f t="shared" si="1"/>
        <v>6.9</v>
      </c>
      <c r="F68" s="42">
        <v>0</v>
      </c>
      <c r="G68" s="42">
        <v>6.9</v>
      </c>
      <c r="H68" s="9"/>
    </row>
    <row r="69" spans="1:8">
      <c r="A69" s="40"/>
      <c r="B69" s="40">
        <v>21104</v>
      </c>
      <c r="C69" s="40"/>
      <c r="D69" s="11" t="s">
        <v>162</v>
      </c>
      <c r="E69" s="41">
        <f t="shared" si="1"/>
        <v>0</v>
      </c>
      <c r="F69" s="42"/>
      <c r="G69" s="42"/>
      <c r="H69" s="9"/>
    </row>
    <row r="70" spans="1:8">
      <c r="A70" s="40"/>
      <c r="B70" s="40"/>
      <c r="C70" s="40">
        <v>2110402</v>
      </c>
      <c r="D70" s="11" t="s">
        <v>163</v>
      </c>
      <c r="E70" s="41">
        <f t="shared" ref="E70:E105" si="2">F70+G70</f>
        <v>0</v>
      </c>
      <c r="F70" s="42"/>
      <c r="G70" s="42"/>
      <c r="H70" s="9"/>
    </row>
    <row r="71" spans="1:8">
      <c r="A71" s="40">
        <v>212</v>
      </c>
      <c r="B71" s="40"/>
      <c r="C71" s="40"/>
      <c r="D71" s="11" t="s">
        <v>164</v>
      </c>
      <c r="E71" s="41">
        <f t="shared" si="2"/>
        <v>161.87</v>
      </c>
      <c r="F71" s="42">
        <v>70.12</v>
      </c>
      <c r="G71" s="42">
        <v>91.75</v>
      </c>
      <c r="H71" s="9"/>
    </row>
    <row r="72" spans="1:8">
      <c r="A72" s="40"/>
      <c r="B72" s="40" t="s">
        <v>165</v>
      </c>
      <c r="C72" s="40"/>
      <c r="D72" s="11" t="s">
        <v>166</v>
      </c>
      <c r="E72" s="41">
        <f t="shared" si="2"/>
        <v>70.12</v>
      </c>
      <c r="F72" s="42">
        <v>70.12</v>
      </c>
      <c r="G72" s="42">
        <v>0</v>
      </c>
      <c r="H72" s="9"/>
    </row>
    <row r="73" spans="1:8">
      <c r="A73" s="40"/>
      <c r="B73" s="40"/>
      <c r="C73" s="40" t="s">
        <v>167</v>
      </c>
      <c r="D73" s="11" t="s">
        <v>168</v>
      </c>
      <c r="E73" s="41">
        <f t="shared" si="2"/>
        <v>70.12</v>
      </c>
      <c r="F73" s="42">
        <v>70.12</v>
      </c>
      <c r="G73" s="42">
        <v>0</v>
      </c>
      <c r="H73" s="9"/>
    </row>
    <row r="74" spans="1:8">
      <c r="A74" s="40"/>
      <c r="B74" s="40" t="s">
        <v>169</v>
      </c>
      <c r="C74" s="40"/>
      <c r="D74" s="11" t="s">
        <v>170</v>
      </c>
      <c r="E74" s="41">
        <f t="shared" si="2"/>
        <v>91.75</v>
      </c>
      <c r="F74" s="42">
        <v>0</v>
      </c>
      <c r="G74" s="42">
        <v>91.75</v>
      </c>
      <c r="H74" s="9"/>
    </row>
    <row r="75" spans="1:8">
      <c r="A75" s="40"/>
      <c r="B75" s="40"/>
      <c r="C75" s="40" t="s">
        <v>171</v>
      </c>
      <c r="D75" s="11" t="s">
        <v>170</v>
      </c>
      <c r="E75" s="41">
        <f t="shared" si="2"/>
        <v>91.75</v>
      </c>
      <c r="F75" s="42">
        <v>0</v>
      </c>
      <c r="G75" s="42">
        <v>91.75</v>
      </c>
      <c r="H75" s="9"/>
    </row>
    <row r="76" spans="1:8">
      <c r="A76" s="40"/>
      <c r="B76" s="40">
        <v>21299</v>
      </c>
      <c r="C76" s="40"/>
      <c r="D76" s="11" t="s">
        <v>172</v>
      </c>
      <c r="E76" s="41">
        <f t="shared" si="2"/>
        <v>0</v>
      </c>
      <c r="F76" s="42"/>
      <c r="G76" s="42"/>
      <c r="H76" s="9"/>
    </row>
    <row r="77" spans="1:8">
      <c r="A77" s="40"/>
      <c r="B77" s="40"/>
      <c r="C77" s="40">
        <v>2129999</v>
      </c>
      <c r="D77" s="11" t="s">
        <v>172</v>
      </c>
      <c r="E77" s="41">
        <f t="shared" si="2"/>
        <v>0</v>
      </c>
      <c r="F77" s="42"/>
      <c r="G77" s="42"/>
      <c r="H77" s="9"/>
    </row>
    <row r="78" spans="1:8">
      <c r="A78" s="40" t="s">
        <v>173</v>
      </c>
      <c r="B78" s="40"/>
      <c r="C78" s="40"/>
      <c r="D78" s="11" t="s">
        <v>174</v>
      </c>
      <c r="E78" s="41">
        <f t="shared" si="2"/>
        <v>1716.54</v>
      </c>
      <c r="F78" s="42">
        <v>1716.54</v>
      </c>
      <c r="G78" s="42">
        <v>0</v>
      </c>
      <c r="H78" s="9"/>
    </row>
    <row r="79" spans="1:8">
      <c r="A79" s="40"/>
      <c r="B79" s="40" t="s">
        <v>175</v>
      </c>
      <c r="C79" s="40"/>
      <c r="D79" s="11" t="s">
        <v>176</v>
      </c>
      <c r="E79" s="41">
        <f t="shared" si="2"/>
        <v>935.1</v>
      </c>
      <c r="F79" s="42">
        <v>935.1</v>
      </c>
      <c r="G79" s="42">
        <v>0</v>
      </c>
      <c r="H79" s="9"/>
    </row>
    <row r="80" spans="1:8">
      <c r="A80" s="40"/>
      <c r="B80" s="40"/>
      <c r="C80" s="40" t="s">
        <v>177</v>
      </c>
      <c r="D80" s="11" t="s">
        <v>84</v>
      </c>
      <c r="E80" s="41">
        <f t="shared" si="2"/>
        <v>935.1</v>
      </c>
      <c r="F80" s="42">
        <v>935.1</v>
      </c>
      <c r="G80" s="42">
        <v>0</v>
      </c>
      <c r="H80" s="9"/>
    </row>
    <row r="81" spans="1:8">
      <c r="A81" s="40"/>
      <c r="B81" s="40"/>
      <c r="C81" s="40">
        <v>2130108</v>
      </c>
      <c r="D81" s="11" t="s">
        <v>178</v>
      </c>
      <c r="E81" s="41">
        <f t="shared" si="2"/>
        <v>0</v>
      </c>
      <c r="F81" s="42"/>
      <c r="G81" s="42"/>
      <c r="H81" s="9"/>
    </row>
    <row r="82" spans="1:8">
      <c r="A82" s="40"/>
      <c r="B82" s="40"/>
      <c r="C82" s="40">
        <v>2130199</v>
      </c>
      <c r="D82" s="11" t="s">
        <v>178</v>
      </c>
      <c r="E82" s="41">
        <f t="shared" si="2"/>
        <v>0</v>
      </c>
      <c r="F82" s="42"/>
      <c r="G82" s="42"/>
      <c r="H82" s="9"/>
    </row>
    <row r="83" spans="1:8">
      <c r="A83" s="40"/>
      <c r="B83" s="40">
        <v>21302</v>
      </c>
      <c r="C83" s="40"/>
      <c r="D83" s="11" t="s">
        <v>179</v>
      </c>
      <c r="E83" s="41">
        <f t="shared" si="2"/>
        <v>0</v>
      </c>
      <c r="F83" s="42"/>
      <c r="G83" s="42"/>
      <c r="H83" s="9"/>
    </row>
    <row r="84" spans="1:8">
      <c r="A84" s="40"/>
      <c r="B84" s="40"/>
      <c r="C84" s="40">
        <v>2130209</v>
      </c>
      <c r="D84" s="11" t="s">
        <v>180</v>
      </c>
      <c r="E84" s="41">
        <f t="shared" si="2"/>
        <v>0</v>
      </c>
      <c r="F84" s="42"/>
      <c r="G84" s="42"/>
      <c r="H84" s="9"/>
    </row>
    <row r="85" spans="1:8">
      <c r="A85" s="40"/>
      <c r="B85" s="40"/>
      <c r="C85" s="40">
        <v>2130217</v>
      </c>
      <c r="D85" s="11" t="s">
        <v>181</v>
      </c>
      <c r="E85" s="41">
        <f t="shared" si="2"/>
        <v>0</v>
      </c>
      <c r="F85" s="42"/>
      <c r="G85" s="42"/>
      <c r="H85" s="9"/>
    </row>
    <row r="86" spans="1:8">
      <c r="A86" s="40"/>
      <c r="B86" s="40"/>
      <c r="C86" s="40">
        <v>2130234</v>
      </c>
      <c r="D86" s="11" t="s">
        <v>182</v>
      </c>
      <c r="E86" s="41">
        <f t="shared" si="2"/>
        <v>0</v>
      </c>
      <c r="F86" s="42"/>
      <c r="G86" s="42"/>
      <c r="H86" s="9"/>
    </row>
    <row r="87" spans="1:8">
      <c r="A87" s="40"/>
      <c r="B87" s="40"/>
      <c r="C87" s="40">
        <v>2130238</v>
      </c>
      <c r="D87" s="11" t="s">
        <v>183</v>
      </c>
      <c r="E87" s="41">
        <f t="shared" si="2"/>
        <v>0</v>
      </c>
      <c r="F87" s="42"/>
      <c r="G87" s="42"/>
      <c r="H87" s="9"/>
    </row>
    <row r="88" spans="1:8">
      <c r="A88" s="40"/>
      <c r="B88" s="40">
        <v>21303</v>
      </c>
      <c r="C88" s="40"/>
      <c r="D88" s="11" t="s">
        <v>184</v>
      </c>
      <c r="E88" s="41">
        <f t="shared" si="2"/>
        <v>0</v>
      </c>
      <c r="F88" s="42"/>
      <c r="G88" s="42"/>
      <c r="H88" s="9"/>
    </row>
    <row r="89" spans="1:8">
      <c r="A89" s="40"/>
      <c r="B89" s="40"/>
      <c r="C89" s="40">
        <v>2130335</v>
      </c>
      <c r="D89" s="11" t="s">
        <v>185</v>
      </c>
      <c r="E89" s="41">
        <f t="shared" si="2"/>
        <v>0</v>
      </c>
      <c r="F89" s="42"/>
      <c r="G89" s="42"/>
      <c r="H89" s="9"/>
    </row>
    <row r="90" spans="1:8">
      <c r="A90" s="40"/>
      <c r="B90" s="40">
        <v>21305</v>
      </c>
      <c r="C90" s="40"/>
      <c r="D90" s="11" t="s">
        <v>186</v>
      </c>
      <c r="E90" s="41">
        <f t="shared" si="2"/>
        <v>0</v>
      </c>
      <c r="F90" s="42"/>
      <c r="G90" s="42"/>
      <c r="H90" s="9"/>
    </row>
    <row r="91" spans="1:8">
      <c r="A91" s="40"/>
      <c r="B91" s="40"/>
      <c r="C91" s="40">
        <v>2130504</v>
      </c>
      <c r="D91" s="11" t="s">
        <v>187</v>
      </c>
      <c r="E91" s="41">
        <f t="shared" si="2"/>
        <v>0</v>
      </c>
      <c r="F91" s="42"/>
      <c r="G91" s="42"/>
      <c r="H91" s="9"/>
    </row>
    <row r="92" spans="1:8">
      <c r="A92" s="40"/>
      <c r="B92" s="40" t="s">
        <v>188</v>
      </c>
      <c r="C92" s="40"/>
      <c r="D92" s="11" t="s">
        <v>189</v>
      </c>
      <c r="E92" s="41">
        <f t="shared" si="2"/>
        <v>781.44</v>
      </c>
      <c r="F92" s="42">
        <v>781.44</v>
      </c>
      <c r="G92" s="42">
        <v>0</v>
      </c>
      <c r="H92" s="9"/>
    </row>
    <row r="93" spans="1:8">
      <c r="A93" s="40"/>
      <c r="B93" s="40"/>
      <c r="C93" s="40" t="s">
        <v>190</v>
      </c>
      <c r="D93" s="11" t="s">
        <v>191</v>
      </c>
      <c r="E93" s="41">
        <f t="shared" si="2"/>
        <v>781.44</v>
      </c>
      <c r="F93" s="42">
        <v>781.44</v>
      </c>
      <c r="G93" s="42">
        <v>0</v>
      </c>
      <c r="H93" s="9"/>
    </row>
    <row r="94" spans="1:8">
      <c r="A94" s="40">
        <v>220</v>
      </c>
      <c r="B94" s="40"/>
      <c r="C94" s="40"/>
      <c r="D94" s="11" t="s">
        <v>192</v>
      </c>
      <c r="E94" s="41">
        <f t="shared" si="2"/>
        <v>0</v>
      </c>
      <c r="F94" s="42"/>
      <c r="G94" s="42"/>
      <c r="H94" s="9"/>
    </row>
    <row r="95" spans="1:8">
      <c r="A95" s="40"/>
      <c r="B95" s="40">
        <v>22001</v>
      </c>
      <c r="C95" s="40"/>
      <c r="D95" s="11" t="s">
        <v>193</v>
      </c>
      <c r="E95" s="41">
        <f t="shared" si="2"/>
        <v>0</v>
      </c>
      <c r="F95" s="42"/>
      <c r="G95" s="42"/>
      <c r="H95" s="9"/>
    </row>
    <row r="96" spans="1:8">
      <c r="A96" s="40"/>
      <c r="B96" s="40"/>
      <c r="C96" s="40">
        <v>2200106</v>
      </c>
      <c r="D96" s="11" t="s">
        <v>194</v>
      </c>
      <c r="E96" s="41">
        <f t="shared" si="2"/>
        <v>0</v>
      </c>
      <c r="F96" s="42"/>
      <c r="G96" s="42"/>
      <c r="H96" s="9"/>
    </row>
    <row r="97" spans="1:8">
      <c r="A97" s="40" t="s">
        <v>195</v>
      </c>
      <c r="B97" s="40"/>
      <c r="C97" s="40"/>
      <c r="D97" s="11" t="s">
        <v>196</v>
      </c>
      <c r="E97" s="41">
        <f t="shared" si="2"/>
        <v>722.31</v>
      </c>
      <c r="F97" s="42">
        <v>474.3</v>
      </c>
      <c r="G97" s="42">
        <v>248.01</v>
      </c>
      <c r="H97" s="9"/>
    </row>
    <row r="98" spans="1:8">
      <c r="A98" s="40"/>
      <c r="B98" s="40" t="s">
        <v>203</v>
      </c>
      <c r="C98" s="40"/>
      <c r="D98" s="11" t="s">
        <v>204</v>
      </c>
      <c r="E98" s="41">
        <f t="shared" si="2"/>
        <v>248.01</v>
      </c>
      <c r="F98" s="42">
        <v>0</v>
      </c>
      <c r="G98" s="42">
        <v>248.01</v>
      </c>
      <c r="H98" s="9"/>
    </row>
    <row r="99" spans="1:8">
      <c r="A99" s="40"/>
      <c r="B99" s="40"/>
      <c r="C99" s="40" t="s">
        <v>205</v>
      </c>
      <c r="D99" s="11" t="s">
        <v>206</v>
      </c>
      <c r="E99" s="41">
        <f t="shared" si="2"/>
        <v>248.01</v>
      </c>
      <c r="F99" s="42">
        <v>0</v>
      </c>
      <c r="G99" s="42">
        <v>248.01</v>
      </c>
      <c r="H99" s="9"/>
    </row>
    <row r="100" spans="1:8">
      <c r="A100" s="40"/>
      <c r="B100" s="40" t="s">
        <v>197</v>
      </c>
      <c r="C100" s="40"/>
      <c r="D100" s="11" t="s">
        <v>198</v>
      </c>
      <c r="E100" s="41">
        <f t="shared" si="2"/>
        <v>474.3</v>
      </c>
      <c r="F100" s="42">
        <v>474.3</v>
      </c>
      <c r="G100" s="42"/>
      <c r="H100" s="9"/>
    </row>
    <row r="101" spans="1:8">
      <c r="A101" s="40"/>
      <c r="B101" s="40"/>
      <c r="C101" s="40" t="s">
        <v>199</v>
      </c>
      <c r="D101" s="11" t="s">
        <v>200</v>
      </c>
      <c r="E101" s="41">
        <f t="shared" si="2"/>
        <v>213.06</v>
      </c>
      <c r="F101" s="42">
        <v>213.06</v>
      </c>
      <c r="G101" s="42"/>
      <c r="H101" s="9"/>
    </row>
    <row r="102" spans="1:8">
      <c r="A102" s="40"/>
      <c r="B102" s="40"/>
      <c r="C102" s="40" t="s">
        <v>201</v>
      </c>
      <c r="D102" s="11" t="s">
        <v>202</v>
      </c>
      <c r="E102" s="41">
        <f t="shared" si="2"/>
        <v>261.24</v>
      </c>
      <c r="F102" s="42">
        <v>261.24</v>
      </c>
      <c r="G102" s="42"/>
      <c r="H102" s="9"/>
    </row>
    <row r="103" spans="1:8">
      <c r="A103" s="40" t="s">
        <v>207</v>
      </c>
      <c r="B103" s="40"/>
      <c r="C103" s="40"/>
      <c r="D103" s="11" t="s">
        <v>208</v>
      </c>
      <c r="E103" s="41">
        <f t="shared" si="2"/>
        <v>30</v>
      </c>
      <c r="F103" s="42">
        <v>0</v>
      </c>
      <c r="G103" s="42">
        <v>30</v>
      </c>
      <c r="H103" s="9"/>
    </row>
    <row r="104" spans="1:8">
      <c r="A104" s="40"/>
      <c r="B104" s="40" t="s">
        <v>209</v>
      </c>
      <c r="C104" s="40"/>
      <c r="D104" s="11" t="s">
        <v>210</v>
      </c>
      <c r="E104" s="41">
        <f t="shared" si="2"/>
        <v>30</v>
      </c>
      <c r="F104" s="42">
        <v>0</v>
      </c>
      <c r="G104" s="42">
        <v>30</v>
      </c>
      <c r="H104" s="9"/>
    </row>
    <row r="105" spans="1:8">
      <c r="A105" s="40"/>
      <c r="B105" s="40"/>
      <c r="C105" s="40" t="s">
        <v>211</v>
      </c>
      <c r="D105" s="11" t="s">
        <v>212</v>
      </c>
      <c r="E105" s="41">
        <f t="shared" si="2"/>
        <v>30</v>
      </c>
      <c r="F105" s="42">
        <v>0</v>
      </c>
      <c r="G105" s="42">
        <v>30</v>
      </c>
      <c r="H105" s="9"/>
    </row>
  </sheetData>
  <mergeCells count="7">
    <mergeCell ref="A2:H2"/>
    <mergeCell ref="D4:D5"/>
    <mergeCell ref="E4:E5"/>
    <mergeCell ref="F4:F5"/>
    <mergeCell ref="G4:G5"/>
    <mergeCell ref="H4:H5"/>
    <mergeCell ref="A4:C5"/>
  </mergeCells>
  <pageMargins left="0.75" right="0.75" top="1" bottom="1" header="0.5" footer="0.5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9"/>
  <sheetViews>
    <sheetView workbookViewId="0">
      <selection activeCell="F30" sqref="F30"/>
    </sheetView>
  </sheetViews>
  <sheetFormatPr defaultColWidth="10" defaultRowHeight="13.5" outlineLevelCol="5"/>
  <cols>
    <col min="1" max="1" width="15.375" customWidth="1"/>
    <col min="2" max="2" width="30.75" customWidth="1"/>
    <col min="3" max="3" width="18" customWidth="1"/>
    <col min="4" max="4" width="15.375" customWidth="1"/>
    <col min="5" max="5" width="30.75" customWidth="1"/>
    <col min="6" max="6" width="18" customWidth="1"/>
    <col min="7" max="7" width="9.75" customWidth="1"/>
  </cols>
  <sheetData>
    <row r="1" spans="1:1">
      <c r="A1" t="s">
        <v>241</v>
      </c>
    </row>
    <row r="2" ht="28.5" customHeight="1" spans="1:6">
      <c r="A2" s="12" t="s">
        <v>242</v>
      </c>
      <c r="B2" s="12"/>
      <c r="C2" s="12"/>
      <c r="D2" s="12"/>
      <c r="E2" s="12"/>
      <c r="F2" s="12"/>
    </row>
    <row r="3" ht="17.1" customHeight="1" spans="1:6">
      <c r="A3" s="23"/>
      <c r="B3" s="23"/>
      <c r="C3" s="23"/>
      <c r="D3" s="23"/>
      <c r="E3" s="23"/>
      <c r="F3" s="3" t="s">
        <v>9</v>
      </c>
    </row>
    <row r="4" s="1" customFormat="1" spans="1:6">
      <c r="A4" s="24" t="s">
        <v>243</v>
      </c>
      <c r="B4" s="24" t="s">
        <v>244</v>
      </c>
      <c r="C4" s="24" t="s">
        <v>245</v>
      </c>
      <c r="D4" s="24" t="s">
        <v>246</v>
      </c>
      <c r="E4" s="25" t="s">
        <v>247</v>
      </c>
      <c r="F4" s="24" t="s">
        <v>245</v>
      </c>
    </row>
    <row r="5" spans="1:6">
      <c r="A5" s="26" t="s">
        <v>62</v>
      </c>
      <c r="B5" s="26"/>
      <c r="C5" s="16">
        <f>C6+C16+C29+C37</f>
        <v>3911.64</v>
      </c>
      <c r="D5" s="27" t="s">
        <v>62</v>
      </c>
      <c r="E5" s="27"/>
      <c r="F5" s="16">
        <f>F6+F16+F29+F37</f>
        <v>3911.64</v>
      </c>
    </row>
    <row r="6" spans="1:6">
      <c r="A6" s="28">
        <v>501</v>
      </c>
      <c r="B6" s="28" t="s">
        <v>248</v>
      </c>
      <c r="C6" s="16">
        <v>2117.46</v>
      </c>
      <c r="D6" s="28">
        <v>301</v>
      </c>
      <c r="E6" s="28" t="s">
        <v>249</v>
      </c>
      <c r="F6" s="16">
        <v>2117.46</v>
      </c>
    </row>
    <row r="7" spans="1:6">
      <c r="A7" s="28" t="s">
        <v>250</v>
      </c>
      <c r="B7" s="28" t="s">
        <v>251</v>
      </c>
      <c r="C7" s="16">
        <v>803.85</v>
      </c>
      <c r="D7" s="28" t="s">
        <v>252</v>
      </c>
      <c r="E7" s="28" t="s">
        <v>253</v>
      </c>
      <c r="F7" s="16">
        <v>271.67</v>
      </c>
    </row>
    <row r="8" spans="1:6">
      <c r="A8" s="28"/>
      <c r="B8" s="28"/>
      <c r="C8" s="16"/>
      <c r="D8" s="28" t="s">
        <v>254</v>
      </c>
      <c r="E8" s="28" t="s">
        <v>255</v>
      </c>
      <c r="F8" s="16">
        <v>440.34</v>
      </c>
    </row>
    <row r="9" spans="1:6">
      <c r="A9" s="28"/>
      <c r="B9" s="28"/>
      <c r="C9" s="16"/>
      <c r="D9" s="28" t="s">
        <v>256</v>
      </c>
      <c r="E9" s="28" t="s">
        <v>257</v>
      </c>
      <c r="F9" s="16">
        <v>91.84</v>
      </c>
    </row>
    <row r="10" spans="1:6">
      <c r="A10" s="28" t="s">
        <v>258</v>
      </c>
      <c r="B10" s="28" t="s">
        <v>259</v>
      </c>
      <c r="C10" s="16">
        <v>401.48</v>
      </c>
      <c r="D10" s="28" t="s">
        <v>260</v>
      </c>
      <c r="E10" s="28" t="s">
        <v>261</v>
      </c>
      <c r="F10" s="16">
        <v>232.51</v>
      </c>
    </row>
    <row r="11" spans="1:6">
      <c r="A11" s="28"/>
      <c r="B11" s="28"/>
      <c r="C11" s="16"/>
      <c r="D11" s="28" t="s">
        <v>262</v>
      </c>
      <c r="E11" s="28" t="s">
        <v>263</v>
      </c>
      <c r="F11" s="16">
        <v>102.91</v>
      </c>
    </row>
    <row r="12" spans="1:6">
      <c r="A12" s="28"/>
      <c r="B12" s="28"/>
      <c r="C12" s="16"/>
      <c r="D12" s="28" t="s">
        <v>264</v>
      </c>
      <c r="E12" s="28" t="s">
        <v>265</v>
      </c>
      <c r="F12" s="16">
        <v>52.2</v>
      </c>
    </row>
    <row r="13" spans="1:6">
      <c r="A13" s="28"/>
      <c r="B13" s="28"/>
      <c r="C13" s="16"/>
      <c r="D13" s="28" t="s">
        <v>266</v>
      </c>
      <c r="E13" s="28" t="s">
        <v>267</v>
      </c>
      <c r="F13" s="16">
        <v>13.86</v>
      </c>
    </row>
    <row r="14" spans="1:6">
      <c r="A14" s="28" t="s">
        <v>268</v>
      </c>
      <c r="B14" s="28" t="s">
        <v>200</v>
      </c>
      <c r="C14" s="16">
        <v>213.06</v>
      </c>
      <c r="D14" s="28" t="s">
        <v>269</v>
      </c>
      <c r="E14" s="28" t="s">
        <v>200</v>
      </c>
      <c r="F14" s="16">
        <v>213.06</v>
      </c>
    </row>
    <row r="15" spans="1:6">
      <c r="A15" s="28">
        <v>50199</v>
      </c>
      <c r="B15" s="28" t="s">
        <v>270</v>
      </c>
      <c r="C15" s="16">
        <v>699.07</v>
      </c>
      <c r="D15" s="28" t="s">
        <v>271</v>
      </c>
      <c r="E15" s="28" t="s">
        <v>270</v>
      </c>
      <c r="F15" s="16">
        <v>699.07</v>
      </c>
    </row>
    <row r="16" spans="1:6">
      <c r="A16" s="28">
        <v>502</v>
      </c>
      <c r="B16" s="28" t="s">
        <v>272</v>
      </c>
      <c r="C16" s="16">
        <v>409</v>
      </c>
      <c r="D16" s="28">
        <v>302</v>
      </c>
      <c r="E16" s="28" t="s">
        <v>273</v>
      </c>
      <c r="F16" s="16">
        <v>409</v>
      </c>
    </row>
    <row r="17" spans="1:6">
      <c r="A17" s="28" t="s">
        <v>274</v>
      </c>
      <c r="B17" s="28" t="s">
        <v>275</v>
      </c>
      <c r="C17" s="16">
        <v>336.22</v>
      </c>
      <c r="D17" s="28" t="s">
        <v>276</v>
      </c>
      <c r="E17" s="28" t="s">
        <v>277</v>
      </c>
      <c r="F17" s="16">
        <v>191.59</v>
      </c>
    </row>
    <row r="18" spans="1:6">
      <c r="A18" s="28"/>
      <c r="B18" s="28"/>
      <c r="C18" s="16"/>
      <c r="D18" s="28" t="s">
        <v>278</v>
      </c>
      <c r="E18" s="28" t="s">
        <v>279</v>
      </c>
      <c r="F18" s="16">
        <v>3</v>
      </c>
    </row>
    <row r="19" spans="1:6">
      <c r="A19" s="28"/>
      <c r="B19" s="28"/>
      <c r="C19" s="16"/>
      <c r="D19" s="28" t="s">
        <v>280</v>
      </c>
      <c r="E19" s="28" t="s">
        <v>281</v>
      </c>
      <c r="F19" s="16">
        <v>36</v>
      </c>
    </row>
    <row r="20" spans="1:6">
      <c r="A20" s="28"/>
      <c r="B20" s="28"/>
      <c r="C20" s="16"/>
      <c r="D20" s="28" t="s">
        <v>282</v>
      </c>
      <c r="E20" s="28" t="s">
        <v>283</v>
      </c>
      <c r="F20" s="16">
        <v>5.93</v>
      </c>
    </row>
    <row r="21" spans="1:6">
      <c r="A21" s="28"/>
      <c r="B21" s="28"/>
      <c r="C21" s="16"/>
      <c r="D21" s="28" t="s">
        <v>284</v>
      </c>
      <c r="E21" s="28" t="s">
        <v>285</v>
      </c>
      <c r="F21" s="16">
        <v>10</v>
      </c>
    </row>
    <row r="22" spans="1:6">
      <c r="A22" s="28"/>
      <c r="B22" s="28"/>
      <c r="C22" s="16"/>
      <c r="D22" s="28" t="s">
        <v>286</v>
      </c>
      <c r="E22" s="28" t="s">
        <v>287</v>
      </c>
      <c r="F22" s="16">
        <v>23.01</v>
      </c>
    </row>
    <row r="23" spans="1:6">
      <c r="A23" s="28"/>
      <c r="B23" s="28"/>
      <c r="C23" s="16"/>
      <c r="D23" s="28" t="s">
        <v>288</v>
      </c>
      <c r="E23" s="28" t="s">
        <v>289</v>
      </c>
      <c r="F23" s="16">
        <v>31.05</v>
      </c>
    </row>
    <row r="24" spans="1:6">
      <c r="A24" s="28"/>
      <c r="B24" s="28"/>
      <c r="C24" s="16"/>
      <c r="D24" s="28" t="s">
        <v>290</v>
      </c>
      <c r="E24" s="28" t="s">
        <v>291</v>
      </c>
      <c r="F24" s="16">
        <v>35.64</v>
      </c>
    </row>
    <row r="25" spans="1:6">
      <c r="A25" s="28" t="s">
        <v>292</v>
      </c>
      <c r="B25" s="28" t="s">
        <v>293</v>
      </c>
      <c r="C25" s="16">
        <v>8</v>
      </c>
      <c r="D25" s="28" t="s">
        <v>294</v>
      </c>
      <c r="E25" s="28" t="s">
        <v>293</v>
      </c>
      <c r="F25" s="16">
        <v>8</v>
      </c>
    </row>
    <row r="26" spans="1:6">
      <c r="A26" s="28" t="s">
        <v>295</v>
      </c>
      <c r="B26" s="28" t="s">
        <v>296</v>
      </c>
      <c r="C26" s="16">
        <v>15.94</v>
      </c>
      <c r="D26" s="28" t="s">
        <v>297</v>
      </c>
      <c r="E26" s="28" t="s">
        <v>296</v>
      </c>
      <c r="F26" s="16">
        <v>15.94</v>
      </c>
    </row>
    <row r="27" spans="1:6">
      <c r="A27" s="28" t="s">
        <v>298</v>
      </c>
      <c r="B27" s="28" t="s">
        <v>299</v>
      </c>
      <c r="C27" s="16">
        <v>33.84</v>
      </c>
      <c r="D27" s="28" t="s">
        <v>300</v>
      </c>
      <c r="E27" s="28" t="s">
        <v>299</v>
      </c>
      <c r="F27" s="16">
        <v>33.84</v>
      </c>
    </row>
    <row r="28" spans="1:6">
      <c r="A28" s="28" t="s">
        <v>301</v>
      </c>
      <c r="B28" s="28" t="s">
        <v>302</v>
      </c>
      <c r="C28" s="16">
        <v>15</v>
      </c>
      <c r="D28" s="28" t="s">
        <v>303</v>
      </c>
      <c r="E28" s="28" t="s">
        <v>302</v>
      </c>
      <c r="F28" s="16">
        <v>15</v>
      </c>
    </row>
    <row r="29" spans="1:6">
      <c r="A29" s="28">
        <v>505</v>
      </c>
      <c r="B29" s="28" t="s">
        <v>304</v>
      </c>
      <c r="C29" s="16">
        <v>1246.39</v>
      </c>
      <c r="D29" s="28"/>
      <c r="E29" s="28" t="s">
        <v>305</v>
      </c>
      <c r="F29" s="16">
        <v>1246.39</v>
      </c>
    </row>
    <row r="30" spans="1:6">
      <c r="A30" s="28" t="s">
        <v>306</v>
      </c>
      <c r="B30" s="28" t="s">
        <v>249</v>
      </c>
      <c r="C30" s="16">
        <v>1236.67</v>
      </c>
      <c r="D30" s="28">
        <v>301</v>
      </c>
      <c r="E30" s="28" t="s">
        <v>249</v>
      </c>
      <c r="F30" s="16">
        <v>1236.67</v>
      </c>
    </row>
    <row r="31" spans="1:6">
      <c r="A31" s="28"/>
      <c r="B31" s="28"/>
      <c r="C31" s="16"/>
      <c r="D31" s="28" t="s">
        <v>252</v>
      </c>
      <c r="E31" s="28" t="s">
        <v>253</v>
      </c>
      <c r="F31" s="16">
        <v>688.33</v>
      </c>
    </row>
    <row r="32" spans="1:6">
      <c r="A32" s="28"/>
      <c r="B32" s="28"/>
      <c r="C32" s="16"/>
      <c r="D32" s="28" t="s">
        <v>254</v>
      </c>
      <c r="E32" s="28" t="s">
        <v>255</v>
      </c>
      <c r="F32" s="16">
        <v>114.84</v>
      </c>
    </row>
    <row r="33" spans="1:6">
      <c r="A33" s="28"/>
      <c r="B33" s="28"/>
      <c r="C33" s="16"/>
      <c r="D33" s="28" t="s">
        <v>256</v>
      </c>
      <c r="E33" s="28" t="s">
        <v>257</v>
      </c>
      <c r="F33" s="16">
        <v>148.23</v>
      </c>
    </row>
    <row r="34" spans="1:6">
      <c r="A34" s="28"/>
      <c r="B34" s="28"/>
      <c r="C34" s="16"/>
      <c r="D34" s="28" t="s">
        <v>307</v>
      </c>
      <c r="E34" s="23" t="s">
        <v>308</v>
      </c>
      <c r="F34" s="16">
        <v>285.27</v>
      </c>
    </row>
    <row r="35" spans="1:6">
      <c r="A35" s="28" t="s">
        <v>309</v>
      </c>
      <c r="B35" s="28" t="s">
        <v>273</v>
      </c>
      <c r="C35" s="16">
        <v>9.72</v>
      </c>
      <c r="D35" s="28">
        <v>302</v>
      </c>
      <c r="E35" s="28" t="s">
        <v>273</v>
      </c>
      <c r="F35" s="16">
        <v>9.72</v>
      </c>
    </row>
    <row r="36" spans="1:6">
      <c r="A36" s="28"/>
      <c r="B36" s="28"/>
      <c r="C36" s="16"/>
      <c r="D36" s="28" t="s">
        <v>282</v>
      </c>
      <c r="E36" s="28" t="s">
        <v>283</v>
      </c>
      <c r="F36" s="16">
        <v>9.72</v>
      </c>
    </row>
    <row r="37" spans="1:6">
      <c r="A37" s="28">
        <v>509</v>
      </c>
      <c r="B37" s="28" t="s">
        <v>310</v>
      </c>
      <c r="C37" s="16">
        <v>138.79</v>
      </c>
      <c r="D37" s="28">
        <v>303</v>
      </c>
      <c r="E37" s="28" t="s">
        <v>310</v>
      </c>
      <c r="F37" s="16">
        <v>138.79</v>
      </c>
    </row>
    <row r="38" spans="1:6">
      <c r="A38" s="28" t="s">
        <v>311</v>
      </c>
      <c r="B38" s="28" t="s">
        <v>312</v>
      </c>
      <c r="C38" s="16">
        <v>40.41</v>
      </c>
      <c r="D38" s="28" t="s">
        <v>313</v>
      </c>
      <c r="E38" s="28" t="s">
        <v>314</v>
      </c>
      <c r="F38" s="16">
        <v>40.41</v>
      </c>
    </row>
    <row r="39" spans="1:6">
      <c r="A39" s="28">
        <v>50905</v>
      </c>
      <c r="B39" s="28" t="s">
        <v>315</v>
      </c>
      <c r="C39" s="16">
        <v>98.38</v>
      </c>
      <c r="D39" s="28" t="s">
        <v>316</v>
      </c>
      <c r="E39" s="28" t="s">
        <v>317</v>
      </c>
      <c r="F39" s="16">
        <v>98.38</v>
      </c>
    </row>
  </sheetData>
  <mergeCells count="19">
    <mergeCell ref="A2:F2"/>
    <mergeCell ref="A3:E3"/>
    <mergeCell ref="A5:B5"/>
    <mergeCell ref="D5:E5"/>
    <mergeCell ref="A7:A9"/>
    <mergeCell ref="A10:A13"/>
    <mergeCell ref="A17:A24"/>
    <mergeCell ref="A30:A34"/>
    <mergeCell ref="A35:A36"/>
    <mergeCell ref="B7:B9"/>
    <mergeCell ref="B10:B13"/>
    <mergeCell ref="B17:B24"/>
    <mergeCell ref="B30:B34"/>
    <mergeCell ref="B35:B36"/>
    <mergeCell ref="C7:C9"/>
    <mergeCell ref="C10:C13"/>
    <mergeCell ref="C17:C24"/>
    <mergeCell ref="C30:C34"/>
    <mergeCell ref="C35:C36"/>
  </mergeCells>
  <printOptions horizontalCentered="1"/>
  <pageMargins left="0.751388888888889" right="0.751388888888889" top="1" bottom="1" header="0.5" footer="0.5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workbookViewId="0">
      <selection activeCell="C7" sqref="C7:C8"/>
    </sheetView>
  </sheetViews>
  <sheetFormatPr defaultColWidth="10" defaultRowHeight="13.5" outlineLevelCol="6"/>
  <cols>
    <col min="1" max="1" width="30.75" customWidth="1"/>
    <col min="2" max="7" width="18" customWidth="1"/>
    <col min="8" max="8" width="9.75" customWidth="1"/>
  </cols>
  <sheetData>
    <row r="1" spans="1:1">
      <c r="A1" t="s">
        <v>318</v>
      </c>
    </row>
    <row r="2" ht="22.7" customHeight="1" spans="1:7">
      <c r="A2" s="12" t="s">
        <v>319</v>
      </c>
      <c r="B2" s="12"/>
      <c r="C2" s="12"/>
      <c r="D2" s="12"/>
      <c r="E2" s="12"/>
      <c r="F2" s="12"/>
      <c r="G2" s="12"/>
    </row>
    <row r="3" ht="22.7" customHeight="1" spans="1:7">
      <c r="A3" s="12"/>
      <c r="B3" s="17"/>
      <c r="C3" s="17"/>
      <c r="D3" s="17"/>
      <c r="E3" s="17"/>
      <c r="F3" s="17"/>
      <c r="G3" s="3" t="s">
        <v>9</v>
      </c>
    </row>
    <row r="4" ht="39.2" customHeight="1" spans="1:7">
      <c r="A4" s="18" t="s">
        <v>226</v>
      </c>
      <c r="B4" s="19" t="s">
        <v>320</v>
      </c>
      <c r="C4" s="13" t="s">
        <v>321</v>
      </c>
      <c r="D4" s="13" t="s">
        <v>322</v>
      </c>
      <c r="E4" s="13" t="s">
        <v>323</v>
      </c>
      <c r="F4" s="13" t="s">
        <v>324</v>
      </c>
      <c r="G4" s="13" t="s">
        <v>68</v>
      </c>
    </row>
    <row r="5" ht="24" customHeight="1" spans="1:7">
      <c r="A5" s="20" t="s">
        <v>62</v>
      </c>
      <c r="B5" s="15">
        <f>SUM(B6:B8)</f>
        <v>70.74</v>
      </c>
      <c r="C5" s="15">
        <f>SUM(C6:C8)</f>
        <v>65.34</v>
      </c>
      <c r="D5" s="21">
        <v>-0.0763</v>
      </c>
      <c r="E5" s="14" t="s">
        <v>325</v>
      </c>
      <c r="F5" s="21">
        <v>0.015</v>
      </c>
      <c r="G5" s="14"/>
    </row>
    <row r="6" ht="21.95" customHeight="1" spans="1:7">
      <c r="A6" s="14" t="s">
        <v>326</v>
      </c>
      <c r="B6" s="15"/>
      <c r="C6" s="15"/>
      <c r="D6" s="21">
        <v>0</v>
      </c>
      <c r="E6" s="14" t="s">
        <v>327</v>
      </c>
      <c r="F6" s="21"/>
      <c r="G6" s="22" t="s">
        <v>328</v>
      </c>
    </row>
    <row r="7" ht="26.1" customHeight="1" spans="1:7">
      <c r="A7" s="14" t="s">
        <v>329</v>
      </c>
      <c r="B7" s="15">
        <v>36.9</v>
      </c>
      <c r="C7" s="15">
        <v>31.5</v>
      </c>
      <c r="D7" s="21">
        <f>(C7-B7)/B7*100%</f>
        <v>-0.146341463414634</v>
      </c>
      <c r="E7" s="14" t="s">
        <v>325</v>
      </c>
      <c r="F7" s="21">
        <v>0.0072</v>
      </c>
      <c r="G7" s="14"/>
    </row>
    <row r="8" ht="17.1" customHeight="1" spans="1:7">
      <c r="A8" s="14" t="s">
        <v>330</v>
      </c>
      <c r="B8" s="15">
        <v>33.84</v>
      </c>
      <c r="C8" s="15">
        <v>33.84</v>
      </c>
      <c r="D8" s="21">
        <f>(B8-C8)/B8*100%</f>
        <v>0</v>
      </c>
      <c r="E8" s="14" t="s">
        <v>327</v>
      </c>
      <c r="F8" s="21">
        <v>0.0078</v>
      </c>
      <c r="G8" s="22"/>
    </row>
    <row r="9" ht="17.1" customHeight="1" spans="1:7">
      <c r="A9" s="14" t="s">
        <v>331</v>
      </c>
      <c r="B9" s="15">
        <v>33.84</v>
      </c>
      <c r="C9" s="15">
        <v>33.84</v>
      </c>
      <c r="D9" s="21">
        <f>(B9-C9)/B9*100%</f>
        <v>0</v>
      </c>
      <c r="E9" s="14" t="s">
        <v>327</v>
      </c>
      <c r="F9" s="21">
        <v>0.0078</v>
      </c>
      <c r="G9" s="14"/>
    </row>
    <row r="10" ht="17.1" customHeight="1" spans="1:7">
      <c r="A10" s="14" t="s">
        <v>332</v>
      </c>
      <c r="B10" s="15"/>
      <c r="C10" s="15"/>
      <c r="D10" s="21">
        <v>0</v>
      </c>
      <c r="E10" s="14" t="s">
        <v>327</v>
      </c>
      <c r="F10" s="21"/>
      <c r="G10" s="14"/>
    </row>
    <row r="11" spans="1:1">
      <c r="A11" t="s">
        <v>333</v>
      </c>
    </row>
  </sheetData>
  <mergeCells count="1">
    <mergeCell ref="A2:G2"/>
  </mergeCells>
  <pageMargins left="0.75" right="0.75" top="1" bottom="1" header="0.5" footer="0.5"/>
  <pageSetup paperSize="9" scale="9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0"/>
  <sheetViews>
    <sheetView tabSelected="1" workbookViewId="0">
      <selection activeCell="H12" sqref="H12:H13"/>
    </sheetView>
  </sheetViews>
  <sheetFormatPr defaultColWidth="10" defaultRowHeight="13.5" outlineLevelCol="3"/>
  <cols>
    <col min="1" max="1" width="18" customWidth="1"/>
    <col min="2" max="2" width="30.75" customWidth="1"/>
    <col min="3" max="4" width="18" customWidth="1"/>
    <col min="5" max="5" width="9.75" customWidth="1"/>
  </cols>
  <sheetData>
    <row r="1" spans="1:1">
      <c r="A1" t="s">
        <v>334</v>
      </c>
    </row>
    <row r="2" ht="22.7" customHeight="1" spans="1:4">
      <c r="A2" s="12" t="s">
        <v>335</v>
      </c>
      <c r="B2" s="12"/>
      <c r="C2" s="12"/>
      <c r="D2" s="12"/>
    </row>
    <row r="3" ht="15.6" customHeight="1" spans="4:4">
      <c r="D3" s="3" t="s">
        <v>9</v>
      </c>
    </row>
    <row r="4" ht="30.2" customHeight="1" spans="1:4">
      <c r="A4" s="13" t="s">
        <v>336</v>
      </c>
      <c r="B4" s="13" t="s">
        <v>337</v>
      </c>
      <c r="C4" s="13" t="s">
        <v>245</v>
      </c>
      <c r="D4" s="13" t="s">
        <v>68</v>
      </c>
    </row>
    <row r="5" ht="14.25" customHeight="1" spans="1:4">
      <c r="A5" s="13" t="s">
        <v>338</v>
      </c>
      <c r="B5" s="14" t="s">
        <v>277</v>
      </c>
      <c r="C5" s="15">
        <v>107.58</v>
      </c>
      <c r="D5" s="14"/>
    </row>
    <row r="6" ht="14.25" customHeight="1" spans="1:4">
      <c r="A6" s="13" t="s">
        <v>339</v>
      </c>
      <c r="B6" s="14" t="s">
        <v>340</v>
      </c>
      <c r="C6" s="15">
        <v>0</v>
      </c>
      <c r="D6" s="14"/>
    </row>
    <row r="7" ht="14.25" customHeight="1" spans="1:4">
      <c r="A7" s="13" t="s">
        <v>341</v>
      </c>
      <c r="B7" s="14" t="s">
        <v>281</v>
      </c>
      <c r="C7" s="16">
        <v>36</v>
      </c>
      <c r="D7" s="14"/>
    </row>
    <row r="8" ht="14.25" customHeight="1" spans="1:4">
      <c r="A8" s="13" t="s">
        <v>342</v>
      </c>
      <c r="B8" s="14" t="s">
        <v>283</v>
      </c>
      <c r="C8" s="15">
        <v>0</v>
      </c>
      <c r="D8" s="14"/>
    </row>
    <row r="9" ht="14.25" customHeight="1" spans="1:4">
      <c r="A9" s="13" t="s">
        <v>343</v>
      </c>
      <c r="B9" s="14" t="s">
        <v>285</v>
      </c>
      <c r="C9" s="16">
        <v>10</v>
      </c>
      <c r="D9" s="14"/>
    </row>
    <row r="10" ht="14.25" customHeight="1" spans="1:4">
      <c r="A10" s="13" t="s">
        <v>344</v>
      </c>
      <c r="B10" s="14" t="s">
        <v>289</v>
      </c>
      <c r="C10" s="16">
        <v>31.05</v>
      </c>
      <c r="D10" s="14"/>
    </row>
    <row r="11" ht="14.25" customHeight="1" spans="1:4">
      <c r="A11" s="13">
        <v>30231</v>
      </c>
      <c r="B11" s="14" t="s">
        <v>299</v>
      </c>
      <c r="C11" s="16">
        <v>33.84</v>
      </c>
      <c r="D11" s="14"/>
    </row>
    <row r="12" ht="14.25" customHeight="1" spans="1:4">
      <c r="A12" s="13">
        <v>30228</v>
      </c>
      <c r="B12" s="14" t="s">
        <v>287</v>
      </c>
      <c r="C12" s="16">
        <v>23.01</v>
      </c>
      <c r="D12" s="14"/>
    </row>
    <row r="13" ht="14.25" customHeight="1" spans="1:4">
      <c r="A13" s="13">
        <v>30215</v>
      </c>
      <c r="B13" s="14" t="s">
        <v>293</v>
      </c>
      <c r="C13" s="16">
        <v>8</v>
      </c>
      <c r="D13" s="14"/>
    </row>
    <row r="14" ht="14.25" customHeight="1" spans="1:4">
      <c r="A14" s="13">
        <v>30213</v>
      </c>
      <c r="B14" s="14" t="s">
        <v>302</v>
      </c>
      <c r="C14" s="16">
        <v>15</v>
      </c>
      <c r="D14" s="14"/>
    </row>
    <row r="15" ht="14.25" customHeight="1" spans="1:4">
      <c r="A15" s="13">
        <v>30205</v>
      </c>
      <c r="B15" s="14" t="s">
        <v>279</v>
      </c>
      <c r="C15" s="16">
        <v>3</v>
      </c>
      <c r="D15" s="14"/>
    </row>
    <row r="16" ht="14.25" customHeight="1" spans="1:4">
      <c r="A16" s="13">
        <v>30216</v>
      </c>
      <c r="B16" s="14" t="s">
        <v>296</v>
      </c>
      <c r="C16" s="16">
        <v>15.94</v>
      </c>
      <c r="D16" s="14"/>
    </row>
    <row r="17" ht="14.25" customHeight="1" spans="1:4">
      <c r="A17" s="13">
        <v>30299</v>
      </c>
      <c r="B17" s="14" t="s">
        <v>345</v>
      </c>
      <c r="C17" s="15"/>
      <c r="D17" s="14"/>
    </row>
    <row r="18" ht="14.25" customHeight="1" spans="1:4">
      <c r="A18" s="13"/>
      <c r="B18" s="14"/>
      <c r="C18" s="15"/>
      <c r="D18" s="14"/>
    </row>
    <row r="19" ht="14.25" customHeight="1" spans="1:4">
      <c r="A19" s="13"/>
      <c r="B19" s="14"/>
      <c r="C19" s="15"/>
      <c r="D19" s="14"/>
    </row>
    <row r="20" ht="14.25" customHeight="1" spans="1:4">
      <c r="A20" s="4" t="s">
        <v>62</v>
      </c>
      <c r="B20" s="4"/>
      <c r="C20" s="15">
        <f>SUM(C5:C19)</f>
        <v>283.42</v>
      </c>
      <c r="D20" s="14"/>
    </row>
  </sheetData>
  <mergeCells count="2">
    <mergeCell ref="A2:D2"/>
    <mergeCell ref="A20:B20"/>
  </mergeCells>
  <printOptions horizontalCentered="1"/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2022-03-02T03:08:00Z</dcterms:created>
  <dcterms:modified xsi:type="dcterms:W3CDTF">2025-04-11T09:01:12Z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EECBAD2EAD9B46D6A8221BF07C75A26D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