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5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<sst xmlns="http://schemas.openxmlformats.org/spreadsheetml/2006/main" count="638" uniqueCount="291">
  <si>
    <t>附件1:</t>
  </si>
  <si>
    <t xml:space="preserve"> </t>
  </si>
  <si>
    <t>盘州市乌蒙镇人民政府2025年预算公开表</t>
  </si>
  <si>
    <t>盘州市乌蒙镇人民政府</t>
  </si>
  <si>
    <t>编制</t>
  </si>
  <si>
    <t xml:space="preserve">    经办人：严奇龙           联系电话: 15685828999</t>
  </si>
  <si>
    <t>盘州市乌蒙镇人民政府2025年部门收支总体情况表</t>
  </si>
  <si>
    <t>单位：万元</t>
  </si>
  <si>
    <t>收入</t>
  </si>
  <si>
    <t>支出</t>
  </si>
  <si>
    <t>项    目</t>
  </si>
  <si>
    <t>预算数</t>
  </si>
  <si>
    <t>一、一般公共预算拨款收入</t>
  </si>
  <si>
    <t>一、一般公共服务支出</t>
  </si>
  <si>
    <t>二、政府性基金预算收入</t>
  </si>
  <si>
    <t>二、外交支出</t>
  </si>
  <si>
    <t>三、国有资本经营收入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</si>
  <si>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</si>
  <si>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</si>
  <si>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</si>
  <si>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</si>
  <si>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</si>
  <si>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1.事业收入</t>
  </si>
  <si>
    <t>六、科学技术支出</t>
  </si>
  <si>
    <t xml:space="preserve">  2.事业单位经营收入</t>
  </si>
  <si>
    <t>七、文化体育旅游与传媒支出</t>
  </si>
  <si>
    <t xml:space="preserve">  3.上级补助收入</t>
  </si>
  <si>
    <t>八、社会保障和就业支出</t>
  </si>
  <si>
    <t xml:space="preserve">  4.附属单位上缴收入</t>
  </si>
  <si>
    <t>九、卫生健康支出</t>
  </si>
  <si>
    <t xml:space="preserve">  5.其他收入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</si>
  <si>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</si>
  <si>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</si>
  <si>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</si>
  <si>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</si>
  <si>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</si>
  <si>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</si>
  <si>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</si>
  <si>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</si>
  <si>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</si>
  <si>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</si>
  <si>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</si>
  <si>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</si>
  <si>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</si>
  <si>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</si>
  <si>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</si>
  <si>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</si>
  <si>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</si>
  <si>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</si>
  <si>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</si>
  <si>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</si>
  <si>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</si>
  <si>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</si>
  <si>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</si>
  <si>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收入合计</t>
  </si>
  <si>
    <t>支出合计</t>
  </si>
  <si>
    <t>注：本表填报口径为部门全部收入和支出,上年结转需按性质对应填列.</t>
  </si>
  <si>
    <t>盘州市乌蒙镇人民政府2025年部门收入总体情况表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</si>
  <si>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</si>
  <si>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</si>
  <si>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</si>
  <si>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</si>
  <si>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</si>
  <si>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</si>
  <si>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</si>
  <si>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</si>
  <si>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</si>
  <si>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</si>
  <si>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</si>
  <si>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</si>
  <si>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</si>
  <si>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</si>
  <si>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</si>
  <si>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</si>
  <si>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</si>
  <si>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</si>
  <si>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</si>
  <si>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</si>
  <si>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</si>
  <si>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</si>
  <si>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其他政府办公厅（室）及相关机构事务支出</t>
  </si>
  <si>
    <t>专项普查活动</t>
  </si>
  <si>
    <t>20111</t>
  </si>
  <si>
    <t>纪检监察事务</t>
  </si>
  <si>
    <t>2011199</t>
  </si>
  <si>
    <t>其他纪检监察事务支出</t>
  </si>
  <si>
    <t>203</t>
  </si>
  <si>
    <t>国防支出</t>
  </si>
  <si>
    <t>20306</t>
  </si>
  <si>
    <t>国防动员</t>
  </si>
  <si>
    <t>2030601</t>
  </si>
  <si>
    <t>兵役征集</t>
  </si>
  <si>
    <t>204</t>
  </si>
  <si>
    <t>公共安全支出</t>
  </si>
  <si>
    <t>20402</t>
  </si>
  <si>
    <t>公安</t>
  </si>
  <si>
    <t>2040250</t>
  </si>
  <si>
    <t>司法</t>
  </si>
  <si>
    <t>其他司法支出</t>
  </si>
  <si>
    <t>文化旅游体育与传媒支出</t>
  </si>
  <si>
    <t>文物</t>
  </si>
  <si>
    <t>文物保护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</si>
  <si>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</si>
  <si>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</si>
  <si>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</si>
  <si>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</si>
  <si>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</si>
  <si>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</si>
  <si>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就要补助</t>
  </si>
  <si>
    <t>公益性岗位补贴</t>
  </si>
  <si>
    <t>20810</t>
  </si>
  <si>
    <t>社会福利</t>
  </si>
  <si>
    <t>2081001</t>
  </si>
  <si>
    <t>儿童福利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</si>
  <si>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</si>
  <si>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</si>
  <si>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</si>
  <si>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</si>
  <si>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</si>
  <si>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</si>
  <si>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</si>
  <si>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</si>
  <si>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211</t>
  </si>
  <si>
    <t>节能环保支出</t>
  </si>
  <si>
    <t>环境监测与督察</t>
  </si>
  <si>
    <t>其他环境监测与监察支出</t>
  </si>
  <si>
    <t>212</t>
  </si>
  <si>
    <t>城乡社区支出</t>
  </si>
  <si>
    <t>21201</t>
  </si>
  <si>
    <t>城乡社区管理事务</t>
  </si>
  <si>
    <t>其他城乡社区管理事务支出</t>
  </si>
  <si>
    <t>小城镇基础设施建设</t>
  </si>
  <si>
    <t>其他城乡社区公共设施支出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</si>
  <si>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</si>
  <si>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</si>
  <si>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</si>
  <si>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</si>
  <si>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</si>
  <si>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</si>
  <si>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</si>
  <si>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2130104</t>
  </si>
  <si>
    <t>林业和草原</t>
  </si>
  <si>
    <t>退耕还林还草</t>
  </si>
  <si>
    <t>其他林业和草原支出</t>
  </si>
  <si>
    <t>水利</t>
  </si>
  <si>
    <t>农村供水</t>
  </si>
  <si>
    <t>巩固脱贫衔接乡村振新</t>
  </si>
  <si>
    <t>农村基础设施建设</t>
  </si>
  <si>
    <t>21307</t>
  </si>
  <si>
    <t>农村综合改革</t>
  </si>
  <si>
    <t>2130705</t>
  </si>
  <si>
    <t>对村民委员会和村党支部的补助</t>
  </si>
  <si>
    <t>其他农林水支出</t>
  </si>
  <si>
    <t>221</t>
  </si>
  <si>
    <t>住房保障支出</t>
  </si>
  <si>
    <t>保障性安居工程支出</t>
  </si>
  <si>
    <t>廉租住房</t>
  </si>
  <si>
    <t>22102</t>
  </si>
  <si>
    <t>住房改革支出</t>
  </si>
  <si>
    <t>2210201</t>
  </si>
  <si>
    <t>住房公积金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</si>
  <si>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</si>
  <si>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</si>
  <si>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</si>
  <si>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</si>
  <si>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</si>
  <si>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</si>
  <si>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</si>
  <si>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其他支出</t>
  </si>
  <si>
    <t>盘州市乌蒙镇人民政府2025年部门支出总体情况表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</si>
  <si>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</si>
  <si>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</si>
  <si>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</si>
  <si>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</si>
  <si>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</si>
  <si>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</si>
  <si>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</si>
  <si>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盘州市乌蒙镇人民政府2025年财政拨款收支总体情况表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</si>
  <si>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</si>
  <si>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</si>
  <si>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</si>
  <si>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</si>
  <si>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</si>
  <si>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</si>
  <si>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</si>
  <si>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</si>
  <si>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>（三）国有资本经营预算拨款</t>
  </si>
  <si>
    <t>收入总计</t>
  </si>
  <si>
    <t>支出总计</t>
  </si>
  <si>
    <t>注：本表反映部门收到财政拨款收入和支出数（含结转数），上年结转需按性质对应填列。</t>
  </si>
  <si>
    <t>盘州市乌蒙镇人民政府2025年一般公共预算支出情况表</t>
  </si>
  <si>
    <t>盘州市乌蒙镇人民政府2025年一般公共预算基本支出情况表（按经济分类）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</si>
  <si>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</si>
  <si>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</si>
  <si>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</si>
  <si>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</si>
  <si>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</si>
  <si>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</si>
  <si>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</si>
  <si>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</si>
  <si>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</si>
  <si>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</si>
  <si>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</si>
  <si>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</si>
  <si>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</si>
  <si>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</si>
  <si>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</si>
  <si>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</si>
  <si>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</si>
  <si>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</si>
  <si>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</si>
  <si>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</si>
  <si>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</si>
  <si>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</si>
  <si>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</si>
  <si>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</si>
  <si>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</si>
  <si>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</si>
  <si>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</si>
  <si>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>其他工资福利支出</t>
  </si>
  <si>
    <t xml:space="preserve">  30199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</si>
  <si>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</si>
  <si>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</si>
  <si>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</si>
  <si>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</si>
  <si>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</si>
  <si>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</si>
  <si>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</si>
  <si>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</si>
  <si>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</si>
  <si>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</si>
  <si>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</si>
  <si>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</si>
  <si>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</si>
  <si>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</si>
  <si>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30211</t>
  </si>
  <si>
    <t>差旅费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</si>
  <si>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</si>
  <si>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</si>
  <si>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</si>
  <si>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</si>
  <si>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</si>
  <si>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</si>
  <si>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50203</t>
  </si>
  <si>
    <t>培训费</t>
  </si>
  <si>
    <t xml:space="preserve">  30216</t>
  </si>
  <si>
    <t xml:space="preserve">  50208</t>
  </si>
  <si>
    <t>公务用车运行维护费</t>
  </si>
  <si>
    <t xml:space="preserve">  30231</t>
  </si>
  <si>
    <t>对事业单位经常性补助</t>
  </si>
  <si>
    <t>小计</t>
  </si>
  <si>
    <t xml:space="preserve">  50501</t>
  </si>
  <si>
    <t xml:space="preserve">  30107</t>
  </si>
  <si>
    <t>绩效工资</t>
  </si>
  <si>
    <t xml:space="preserve">  50502</t>
  </si>
  <si>
    <t>对个人和家庭的补助</t>
  </si>
  <si>
    <t xml:space="preserve">  50901</t>
  </si>
  <si>
    <t>社会福利和救助</t>
  </si>
  <si>
    <t xml:space="preserve">  30305</t>
  </si>
  <si>
    <t>生活补助</t>
  </si>
  <si>
    <t>离退休费</t>
  </si>
  <si>
    <t xml:space="preserve">  30302</t>
  </si>
  <si>
    <t>退休费</t>
  </si>
  <si>
    <t xml:space="preserve">盘州市乌蒙镇人民政府2025年一般公共预算“三公”经费支出情况表                   </t>
  </si>
  <si>
    <t>2024年初预算数</t>
  </si>
  <si>
    <t>2025年初预算数</t>
  </si>
  <si>
    <t>2025年与上年预算数相比减少比率(%)</t>
  </si>
  <si>
    <t>2025年与上年预算数相比增减变化原因</t>
  </si>
  <si>
    <t>2025年“三公”经费支出占公共财政预算支出的比重(%)</t>
  </si>
  <si>
    <t>落实“过紧日子”要求，乡镇工作经费预算压减30%。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</si>
  <si>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</si>
  <si>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</si>
  <si>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</si>
  <si>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</si>
  <si>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</si>
  <si>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</si>
  <si>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</si>
  <si>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</si>
  <si>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盘州市乌蒙镇人民政府2025年机关运行经费（公用经费）支出明细表</t>
  </si>
  <si>
    <t>编码</t>
  </si>
  <si>
    <t>项目名称</t>
  </si>
  <si>
    <t>30201</t>
  </si>
  <si>
    <t>30202</t>
  </si>
  <si>
    <t>30205</t>
  </si>
  <si>
    <t>30206</t>
  </si>
  <si>
    <t>30207</t>
  </si>
  <si>
    <t>30211</t>
  </si>
  <si>
    <t>30229</t>
  </si>
  <si>
    <t>其他商品和服务支出</t>
  </si>
  <si>
    <t>盘州市乌蒙镇人民政府2025年政府性基金预算支出情况表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</si>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</sst>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b/>
      <sz val="11"/>
      <color indexed="8"/>
      <name val="宋体"/>
      <charset val="134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theme="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9"/>
      <color rgb="FF000000"/>
      <name val="SimSun"/>
      <charset val="134"/>
    </font>
    <font>
      <sz val="11"/>
      <color theme="1"/>
      <name val="宋体"/>
      <charset val="1"/>
      <scheme val="minor"/>
    </font>
    <font>
      <sz val="9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Dialog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H5" sqref="H5"/>
    </sheetView>
  </sheetViews>
  <sheetFormatPr defaultColWidth="9" defaultRowHeight="14.25" outlineLevelRow="7" outlineLevelCol="3"/>
  <cols>
    <col min="1" max="1" width="5" style="67" customWidth="1"/>
    <col min="2" max="2" width="112.875" style="67" customWidth="1"/>
    <col min="3" max="3" width="5.125" style="67" customWidth="1"/>
    <col min="4" max="16384" width="9" style="67"/>
  </cols>
  <sheetData>
    <row r="1" ht="17.1" customHeight="1" spans="1:4">
      <c r="A1" s="68"/>
      <c r="B1" s="69" t="s">
        <v>0</v>
      </c>
      <c r="C1" s="70"/>
      <c r="D1" s="67" t="s">
        <v>1</v>
      </c>
    </row>
    <row r="2" ht="72.75" customHeight="1" spans="1:3">
      <c r="A2" s="70"/>
      <c r="B2" s="71" t="s">
        <v>2</v>
      </c>
      <c r="C2" s="70"/>
    </row>
    <row r="3" ht="51" customHeight="1" spans="1:3">
      <c r="A3" s="70"/>
      <c r="B3" s="72"/>
      <c r="C3" s="70"/>
    </row>
    <row r="4" ht="94.5" customHeight="1" spans="1:3">
      <c r="A4" s="70"/>
      <c r="B4" s="73" t="s">
        <v>3</v>
      </c>
      <c r="C4" s="70"/>
    </row>
    <row r="5" ht="81.75" customHeight="1" spans="1:3">
      <c r="A5" s="70"/>
      <c r="B5" s="74" t="s">
        <v>4</v>
      </c>
      <c r="C5" s="70"/>
    </row>
    <row r="6" ht="52.15" customHeight="1" spans="1:3">
      <c r="A6" s="70"/>
      <c r="B6" s="75"/>
      <c r="C6" s="70"/>
    </row>
    <row r="7" ht="52.15" customHeight="1" spans="1:3">
      <c r="A7" s="70"/>
      <c r="B7" s="76" t="s">
        <v>5</v>
      </c>
      <c r="C7" s="70"/>
    </row>
    <row r="8" ht="35.45" customHeight="1" spans="1:3">
      <c r="A8" s="70"/>
      <c r="B8" s="77"/>
      <c r="C8" s="7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workbookViewId="0">
      <selection activeCell="E21" sqref="E21"/>
    </sheetView>
  </sheetViews>
  <sheetFormatPr defaultColWidth="10" defaultRowHeight="13.5" outlineLevelCol="3"/>
  <cols>
    <col min="1" max="1" width="24.875" style="26" customWidth="1"/>
    <col min="2" max="2" width="11.5" style="26" customWidth="1"/>
    <col min="3" max="3" width="22.75" style="26" customWidth="1"/>
    <col min="4" max="4" width="15.125" style="26" customWidth="1"/>
    <col min="5" max="16384" width="10" style="26"/>
  </cols>
  <sheetData>
    <row r="1" ht="22.7" customHeight="1" spans="1:4">
      <c r="A1" s="37" t="s">
        <v>6</v>
      </c>
      <c r="B1" s="37"/>
      <c r="C1" s="37"/>
      <c r="D1" s="37"/>
    </row>
    <row r="2" ht="21.75" customHeight="1" spans="1:4">
      <c r="A2" s="28"/>
      <c r="B2" s="28"/>
      <c r="C2" s="28"/>
      <c r="D2" s="29" t="s">
        <v>7</v>
      </c>
    </row>
    <row r="3" ht="25.9" customHeight="1" spans="1:4">
      <c r="A3" s="30" t="s">
        <v>8</v>
      </c>
      <c r="B3" s="30"/>
      <c r="C3" s="30" t="s">
        <v>9</v>
      </c>
      <c r="D3" s="30"/>
    </row>
    <row r="4" ht="17.1" customHeight="1" spans="1:4">
      <c r="A4" s="30" t="s">
        <v>10</v>
      </c>
      <c r="B4" s="30" t="s">
        <v>11</v>
      </c>
      <c r="C4" s="30" t="s">
        <v>10</v>
      </c>
      <c r="D4" s="30" t="s">
        <v>11</v>
      </c>
    </row>
    <row r="5" ht="17.1" customHeight="1" spans="1:4">
      <c r="A5" s="32" t="s">
        <v>12</v>
      </c>
      <c r="B5" s="41">
        <v>2419.08</v>
      </c>
      <c r="C5" s="32" t="s">
        <v>13</v>
      </c>
      <c r="D5" s="40">
        <v>876.33</v>
      </c>
    </row>
    <row r="6" ht="17.1" customHeight="1" spans="1:4">
      <c r="A6" s="32" t="s">
        <v>14</v>
      </c>
      <c r="B6" s="41">
        <v>0</v>
      </c>
      <c r="C6" s="32" t="s">
        <v>15</v>
      </c>
      <c r="D6" s="41"/>
    </row>
    <row r="7" ht="17.1" customHeight="1" spans="1:4">
      <c r="A7" s="32" t="s">
        <v>16</v>
      </c>
      <c r="B7" s="41">
        <v>0</v>
      </c>
      <c r="C7" s="32" t="s">
        <v>17</v>
      </c>
      <c r="D7" s="41">
        <v>8.2</v>
      </c>
    </row>
    <row r="8" ht="17.1" customHeight="1" spans="1:4">
      <c r="A8" s="32" t="s">
        <v>18</v>
      </c>
      <c r="B8" s="41">
        <v>0</v>
      </c>
      <c r="C8" s="32" t="s">
        <v>19</v>
      </c>
      <c r="D8" s="41">
        <v>23.02</v>
      </c>
    </row>
    <row r="9" ht="17.1" customHeight="1" spans="1:4">
      <c r="A9" s="32" t="s">
        <v>20</v>
      </c>
      <c r="B9" s="41">
        <v>0</v>
      </c>
      <c r="C9" s="32" t="s">
        <v>21</v>
      </c>
      <c r="D9" s="41"/>
    </row>
    <row r="10" ht="17.1" customHeight="1" spans="1:4">
      <c r="A10" s="32" t="s">
        <v>22</v>
      </c>
      <c r="B10" s="41">
        <v>0</v>
      </c>
      <c r="C10" s="32" t="s">
        <v>23</v>
      </c>
      <c r="D10" s="41"/>
    </row>
    <row r="11" ht="17.1" customHeight="1" spans="1:4">
      <c r="A11" s="32" t="s">
        <v>24</v>
      </c>
      <c r="B11" s="41">
        <v>0</v>
      </c>
      <c r="C11" s="32" t="s">
        <v>25</v>
      </c>
      <c r="D11" s="41">
        <v>2</v>
      </c>
    </row>
    <row r="12" ht="17.1" customHeight="1" spans="1:4">
      <c r="A12" s="32" t="s">
        <v>26</v>
      </c>
      <c r="B12" s="41">
        <v>0</v>
      </c>
      <c r="C12" s="32" t="s">
        <v>27</v>
      </c>
      <c r="D12" s="41">
        <v>108.31</v>
      </c>
    </row>
    <row r="13" ht="17.1" customHeight="1" spans="1:4">
      <c r="A13" s="32" t="s">
        <v>28</v>
      </c>
      <c r="B13" s="41">
        <v>0</v>
      </c>
      <c r="C13" s="32" t="s">
        <v>29</v>
      </c>
      <c r="D13" s="41">
        <v>68.45</v>
      </c>
    </row>
    <row r="14" ht="17.1" customHeight="1" spans="1:4">
      <c r="A14" s="32" t="s">
        <v>30</v>
      </c>
      <c r="B14" s="41">
        <v>0</v>
      </c>
      <c r="C14" s="32" t="s">
        <v>31</v>
      </c>
      <c r="D14" s="41">
        <v>2.42</v>
      </c>
    </row>
    <row r="15" ht="17.1" customHeight="1" spans="1:4">
      <c r="A15" s="32"/>
      <c r="B15" s="41"/>
      <c r="C15" s="32" t="s">
        <v>32</v>
      </c>
      <c r="D15" s="41">
        <v>186.9</v>
      </c>
    </row>
    <row r="16" ht="17.1" customHeight="1" spans="1:4">
      <c r="A16" s="32"/>
      <c r="B16" s="41"/>
      <c r="C16" s="32" t="s">
        <v>33</v>
      </c>
      <c r="D16" s="41">
        <v>1495.69</v>
      </c>
    </row>
    <row r="17" ht="17.1" customHeight="1" spans="1:4">
      <c r="A17" s="32"/>
      <c r="B17" s="41"/>
      <c r="C17" s="32" t="s">
        <v>34</v>
      </c>
      <c r="D17" s="41"/>
    </row>
    <row r="18" ht="17.1" customHeight="1" spans="1:4">
      <c r="A18" s="32"/>
      <c r="B18" s="41"/>
      <c r="C18" s="32" t="s">
        <v>35</v>
      </c>
      <c r="D18" s="41"/>
    </row>
    <row r="19" ht="17.1" customHeight="1" spans="1:4">
      <c r="A19" s="32"/>
      <c r="B19" s="41"/>
      <c r="C19" s="32" t="s">
        <v>36</v>
      </c>
      <c r="D19" s="41"/>
    </row>
    <row r="20" ht="17.1" customHeight="1" spans="1:4">
      <c r="A20" s="32"/>
      <c r="B20" s="32"/>
      <c r="C20" s="32" t="s">
        <v>37</v>
      </c>
      <c r="D20" s="41"/>
    </row>
    <row r="21" ht="17.1" customHeight="1" spans="1:4">
      <c r="A21" s="32"/>
      <c r="B21" s="32"/>
      <c r="C21" s="32" t="s">
        <v>38</v>
      </c>
      <c r="D21" s="41"/>
    </row>
    <row r="22" ht="17.1" customHeight="1" spans="1:4">
      <c r="A22" s="32"/>
      <c r="B22" s="32"/>
      <c r="C22" s="32" t="s">
        <v>39</v>
      </c>
      <c r="D22" s="41"/>
    </row>
    <row r="23" ht="17.1" customHeight="1" spans="1:4">
      <c r="A23" s="32"/>
      <c r="B23" s="32"/>
      <c r="C23" s="32" t="s">
        <v>40</v>
      </c>
      <c r="D23" s="41">
        <v>297.47</v>
      </c>
    </row>
    <row r="24" ht="17.1" customHeight="1" spans="1:4">
      <c r="A24" s="32"/>
      <c r="B24" s="32"/>
      <c r="C24" s="32" t="s">
        <v>41</v>
      </c>
      <c r="D24" s="41"/>
    </row>
    <row r="25" ht="17.1" customHeight="1" spans="1:4">
      <c r="A25" s="32"/>
      <c r="B25" s="32"/>
      <c r="C25" s="32" t="s">
        <v>42</v>
      </c>
      <c r="D25" s="41"/>
    </row>
    <row r="26" ht="17.1" customHeight="1" spans="1:4">
      <c r="A26" s="32"/>
      <c r="B26" s="32"/>
      <c r="C26" s="32" t="s">
        <v>43</v>
      </c>
      <c r="D26" s="41">
        <v>10</v>
      </c>
    </row>
    <row r="27" ht="17.1" customHeight="1" spans="1:4">
      <c r="A27" s="32"/>
      <c r="B27" s="32"/>
      <c r="C27" s="32" t="s">
        <v>44</v>
      </c>
      <c r="D27" s="41"/>
    </row>
    <row r="28" ht="17.1" customHeight="1" spans="1:4">
      <c r="A28" s="32"/>
      <c r="B28" s="32"/>
      <c r="C28" s="32" t="s">
        <v>45</v>
      </c>
      <c r="D28" s="41">
        <v>4966.56</v>
      </c>
    </row>
    <row r="29" ht="17.1" customHeight="1" spans="1:4">
      <c r="A29" s="32"/>
      <c r="B29" s="32"/>
      <c r="C29" s="32" t="s">
        <v>46</v>
      </c>
      <c r="D29" s="41">
        <v>0</v>
      </c>
    </row>
    <row r="30" ht="17.1" customHeight="1" spans="1:4">
      <c r="A30" s="32"/>
      <c r="B30" s="32"/>
      <c r="C30" s="32" t="s">
        <v>47</v>
      </c>
      <c r="D30" s="41">
        <v>0</v>
      </c>
    </row>
    <row r="31" ht="17.1" customHeight="1" spans="1:4">
      <c r="A31" s="32"/>
      <c r="B31" s="32"/>
      <c r="C31" s="32" t="s">
        <v>48</v>
      </c>
      <c r="D31" s="41">
        <v>0</v>
      </c>
    </row>
    <row r="32" ht="17.1" customHeight="1" spans="1:4">
      <c r="A32" s="32"/>
      <c r="B32" s="32"/>
      <c r="C32" s="32" t="s">
        <v>49</v>
      </c>
      <c r="D32" s="41">
        <v>0</v>
      </c>
    </row>
    <row r="33" ht="17.1" customHeight="1" spans="1:4">
      <c r="A33" s="16" t="s">
        <v>50</v>
      </c>
      <c r="B33" s="41">
        <v>2419.08</v>
      </c>
      <c r="C33" s="16" t="s">
        <v>51</v>
      </c>
      <c r="D33" s="41">
        <f>SUM(D5:D32)</f>
        <v>8045.35</v>
      </c>
    </row>
    <row r="34" ht="17.1" customHeight="1" spans="1:4">
      <c r="A34" s="32" t="s">
        <v>52</v>
      </c>
      <c r="B34" s="56">
        <v>5626.27</v>
      </c>
      <c r="C34" s="32" t="s">
        <v>53</v>
      </c>
      <c r="D34" s="41"/>
    </row>
    <row r="35" ht="17.1" customHeight="1" spans="1:4">
      <c r="A35" s="16" t="s">
        <v>54</v>
      </c>
      <c r="B35" s="40">
        <f>B33+B34</f>
        <v>8045.35</v>
      </c>
      <c r="C35" s="16" t="s">
        <v>55</v>
      </c>
      <c r="D35" s="41">
        <f>D33+D34</f>
        <v>8045.35</v>
      </c>
    </row>
    <row r="36" ht="17.1" customHeight="1" spans="1:4">
      <c r="A36" s="36" t="s">
        <v>56</v>
      </c>
      <c r="B36" s="36"/>
      <c r="C36" s="36"/>
      <c r="D36" s="36"/>
    </row>
  </sheetData>
  <mergeCells count="5">
    <mergeCell ref="A1:D1"/>
    <mergeCell ref="A2:C2"/>
    <mergeCell ref="A3:B3"/>
    <mergeCell ref="C3:D3"/>
    <mergeCell ref="A36:D36"/>
  </mergeCells>
  <printOptions horizontalCentered="1"/>
  <pageMargins left="0.751388888888889" right="0.751388888888889" top="0.271527777777778" bottom="0.27152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3"/>
  <sheetViews>
    <sheetView workbookViewId="0">
      <selection activeCell="F6" sqref="F6:G6"/>
    </sheetView>
  </sheetViews>
  <sheetFormatPr defaultColWidth="10" defaultRowHeight="13.5"/>
  <cols>
    <col min="1" max="1" width="4.625" style="26" customWidth="1"/>
    <col min="2" max="2" width="6.125" style="26" customWidth="1"/>
    <col min="3" max="3" width="7.75" style="26" customWidth="1"/>
    <col min="4" max="4" width="31.75" style="26" customWidth="1"/>
    <col min="5" max="12" width="10.375" style="26" customWidth="1"/>
    <col min="13" max="16384" width="10" style="26"/>
  </cols>
  <sheetData>
    <row r="1" ht="22.7" customHeight="1" spans="1:12">
      <c r="A1" s="37" t="s">
        <v>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ht="17.1" customHeight="1" spans="1:12">
      <c r="A2" s="28"/>
      <c r="D2" s="36"/>
      <c r="K2" s="36"/>
      <c r="L2" s="29" t="s">
        <v>7</v>
      </c>
    </row>
    <row r="3" ht="17.1" customHeight="1" spans="1:12">
      <c r="A3" s="30" t="s">
        <v>58</v>
      </c>
      <c r="B3" s="30"/>
      <c r="C3" s="30"/>
      <c r="D3" s="30" t="s">
        <v>59</v>
      </c>
      <c r="E3" s="30" t="s">
        <v>60</v>
      </c>
      <c r="F3" s="30" t="s">
        <v>52</v>
      </c>
      <c r="G3" s="30" t="s">
        <v>61</v>
      </c>
      <c r="H3" s="30" t="s">
        <v>62</v>
      </c>
      <c r="I3" s="30" t="s">
        <v>63</v>
      </c>
      <c r="J3" s="30" t="s">
        <v>64</v>
      </c>
      <c r="K3" s="30" t="s">
        <v>65</v>
      </c>
      <c r="L3" s="30" t="s">
        <v>66</v>
      </c>
    </row>
    <row r="4" ht="17.1" customHeight="1" spans="1:12">
      <c r="A4" s="30" t="s">
        <v>67</v>
      </c>
      <c r="B4" s="30" t="s">
        <v>68</v>
      </c>
      <c r="C4" s="30" t="s">
        <v>69</v>
      </c>
      <c r="D4" s="30"/>
      <c r="E4" s="30"/>
      <c r="F4" s="30"/>
      <c r="G4" s="30"/>
      <c r="H4" s="30"/>
      <c r="I4" s="30"/>
      <c r="J4" s="30"/>
      <c r="K4" s="30"/>
      <c r="L4" s="30"/>
    </row>
    <row r="5" ht="17.1" customHeight="1" spans="1:12">
      <c r="A5" s="30"/>
      <c r="B5" s="30"/>
      <c r="C5" s="30"/>
      <c r="D5" s="16" t="s">
        <v>60</v>
      </c>
      <c r="E5" s="40">
        <f>F5+G5</f>
        <v>8045.35</v>
      </c>
      <c r="F5" s="51">
        <f>F6+F15+F18+F23+F26+F33+F37+F40+F48+F62+F68+F71</f>
        <v>5626.27</v>
      </c>
      <c r="G5" s="51">
        <f>G6+G15+G18+G23+G26+G33+G37+G40+G48+G62+G68+G71</f>
        <v>2419.08</v>
      </c>
      <c r="H5" s="41">
        <v>0</v>
      </c>
      <c r="I5" s="41">
        <v>0</v>
      </c>
      <c r="J5" s="41">
        <v>0</v>
      </c>
      <c r="K5" s="41">
        <v>0</v>
      </c>
      <c r="L5" s="41"/>
    </row>
    <row r="6" ht="17.1" customHeight="1" spans="1:12">
      <c r="A6" s="42" t="s">
        <v>70</v>
      </c>
      <c r="B6" s="42"/>
      <c r="C6" s="42"/>
      <c r="D6" s="43" t="s">
        <v>71</v>
      </c>
      <c r="E6" s="51">
        <f t="shared" ref="E6:E69" si="0">SUM(F6:K6)</f>
        <v>876.33</v>
      </c>
      <c r="F6" s="51">
        <f>F7+F13</f>
        <v>257.91</v>
      </c>
      <c r="G6" s="51">
        <f>G7+G13</f>
        <v>618.42</v>
      </c>
      <c r="H6" s="41">
        <v>0</v>
      </c>
      <c r="I6" s="41">
        <v>0</v>
      </c>
      <c r="J6" s="41">
        <v>0</v>
      </c>
      <c r="K6" s="41">
        <v>0</v>
      </c>
      <c r="L6" s="41"/>
    </row>
    <row r="7" ht="17.1" customHeight="1" spans="1:12">
      <c r="A7" s="42"/>
      <c r="B7" s="42" t="s">
        <v>72</v>
      </c>
      <c r="C7" s="42"/>
      <c r="D7" s="43" t="s">
        <v>73</v>
      </c>
      <c r="E7" s="51">
        <f t="shared" si="0"/>
        <v>870.85</v>
      </c>
      <c r="F7" s="51">
        <f>F8+F9+F10+F12+F11</f>
        <v>256.53</v>
      </c>
      <c r="G7" s="51">
        <f>G8+G9+G10+G12+G11</f>
        <v>614.32</v>
      </c>
      <c r="H7" s="41">
        <v>0</v>
      </c>
      <c r="I7" s="41">
        <v>0</v>
      </c>
      <c r="J7" s="41">
        <v>0</v>
      </c>
      <c r="K7" s="41">
        <v>0</v>
      </c>
      <c r="L7" s="41"/>
    </row>
    <row r="8" ht="17.1" customHeight="1" spans="1:12">
      <c r="A8" s="42"/>
      <c r="B8" s="42"/>
      <c r="C8" s="42" t="s">
        <v>74</v>
      </c>
      <c r="D8" s="43" t="s">
        <v>75</v>
      </c>
      <c r="E8" s="51">
        <f t="shared" si="0"/>
        <v>480.93</v>
      </c>
      <c r="F8" s="51"/>
      <c r="G8" s="51">
        <v>480.93</v>
      </c>
      <c r="H8" s="41">
        <v>0</v>
      </c>
      <c r="I8" s="41">
        <v>0</v>
      </c>
      <c r="J8" s="41">
        <v>0</v>
      </c>
      <c r="K8" s="41">
        <v>0</v>
      </c>
      <c r="L8" s="41"/>
    </row>
    <row r="9" ht="17.1" customHeight="1" spans="1:12">
      <c r="A9" s="42"/>
      <c r="B9" s="42"/>
      <c r="C9" s="42" t="s">
        <v>76</v>
      </c>
      <c r="D9" s="43" t="s">
        <v>77</v>
      </c>
      <c r="E9" s="51">
        <f t="shared" si="0"/>
        <v>28</v>
      </c>
      <c r="F9" s="51"/>
      <c r="G9" s="51">
        <v>28</v>
      </c>
      <c r="H9" s="41">
        <v>0</v>
      </c>
      <c r="I9" s="41">
        <v>0</v>
      </c>
      <c r="J9" s="41">
        <v>0</v>
      </c>
      <c r="K9" s="41">
        <v>0</v>
      </c>
      <c r="L9" s="41"/>
    </row>
    <row r="10" ht="17.1" customHeight="1" spans="1:12">
      <c r="A10" s="42"/>
      <c r="B10" s="42"/>
      <c r="C10" s="42" t="s">
        <v>78</v>
      </c>
      <c r="D10" s="43" t="s">
        <v>79</v>
      </c>
      <c r="E10" s="51">
        <f t="shared" si="0"/>
        <v>105.39</v>
      </c>
      <c r="F10" s="51"/>
      <c r="G10" s="51">
        <v>105.39</v>
      </c>
      <c r="H10" s="41">
        <v>0</v>
      </c>
      <c r="I10" s="41">
        <v>0</v>
      </c>
      <c r="J10" s="41">
        <v>0</v>
      </c>
      <c r="K10" s="41">
        <v>0</v>
      </c>
      <c r="L10" s="41"/>
    </row>
    <row r="11" ht="17.1" customHeight="1" spans="1:12">
      <c r="A11" s="42"/>
      <c r="B11" s="42"/>
      <c r="C11" s="17">
        <v>2010399</v>
      </c>
      <c r="D11" s="65" t="s">
        <v>80</v>
      </c>
      <c r="E11" s="51">
        <f t="shared" si="0"/>
        <v>254.92</v>
      </c>
      <c r="F11" s="51">
        <v>254.92</v>
      </c>
      <c r="G11" s="51">
        <v>0</v>
      </c>
      <c r="H11" s="41">
        <v>0</v>
      </c>
      <c r="I11" s="41">
        <v>0</v>
      </c>
      <c r="J11" s="41">
        <v>0</v>
      </c>
      <c r="K11" s="41">
        <v>0</v>
      </c>
      <c r="L11" s="41"/>
    </row>
    <row r="12" ht="17.1" customHeight="1" spans="1:12">
      <c r="A12" s="42"/>
      <c r="B12" s="42"/>
      <c r="C12" s="42">
        <v>2010507</v>
      </c>
      <c r="D12" s="43" t="s">
        <v>81</v>
      </c>
      <c r="E12" s="51">
        <f t="shared" si="0"/>
        <v>1.61</v>
      </c>
      <c r="F12" s="51">
        <v>1.61</v>
      </c>
      <c r="G12" s="51"/>
      <c r="H12" s="41">
        <v>0</v>
      </c>
      <c r="I12" s="41">
        <v>0</v>
      </c>
      <c r="J12" s="41">
        <v>0</v>
      </c>
      <c r="K12" s="41">
        <v>0</v>
      </c>
      <c r="L12" s="41"/>
    </row>
    <row r="13" ht="17.1" customHeight="1" spans="1:12">
      <c r="A13" s="42"/>
      <c r="B13" s="42" t="s">
        <v>82</v>
      </c>
      <c r="C13" s="42"/>
      <c r="D13" s="43" t="s">
        <v>83</v>
      </c>
      <c r="E13" s="51">
        <f t="shared" si="0"/>
        <v>5.48</v>
      </c>
      <c r="F13" s="51">
        <f>F14</f>
        <v>1.38</v>
      </c>
      <c r="G13" s="51">
        <f t="shared" ref="G13:G16" si="1">G14</f>
        <v>4.1</v>
      </c>
      <c r="H13" s="41">
        <v>0</v>
      </c>
      <c r="I13" s="41">
        <v>0</v>
      </c>
      <c r="J13" s="41">
        <v>0</v>
      </c>
      <c r="K13" s="41">
        <v>0</v>
      </c>
      <c r="L13" s="41"/>
    </row>
    <row r="14" ht="17.1" customHeight="1" spans="1:12">
      <c r="A14" s="42"/>
      <c r="B14" s="42"/>
      <c r="C14" s="42" t="s">
        <v>84</v>
      </c>
      <c r="D14" s="43" t="s">
        <v>85</v>
      </c>
      <c r="E14" s="51">
        <f t="shared" si="0"/>
        <v>5.48</v>
      </c>
      <c r="F14" s="51">
        <v>1.38</v>
      </c>
      <c r="G14" s="51">
        <v>4.1</v>
      </c>
      <c r="H14" s="41">
        <v>0</v>
      </c>
      <c r="I14" s="41">
        <v>0</v>
      </c>
      <c r="J14" s="41">
        <v>0</v>
      </c>
      <c r="K14" s="41">
        <v>0</v>
      </c>
      <c r="L14" s="41"/>
    </row>
    <row r="15" ht="17.1" customHeight="1" spans="1:12">
      <c r="A15" s="42" t="s">
        <v>86</v>
      </c>
      <c r="B15" s="42"/>
      <c r="C15" s="42"/>
      <c r="D15" s="43" t="s">
        <v>87</v>
      </c>
      <c r="E15" s="51">
        <f t="shared" si="0"/>
        <v>8.2</v>
      </c>
      <c r="F15" s="51">
        <f>F16</f>
        <v>0</v>
      </c>
      <c r="G15" s="51">
        <f t="shared" si="1"/>
        <v>8.2</v>
      </c>
      <c r="H15" s="41">
        <v>0</v>
      </c>
      <c r="I15" s="41">
        <v>0</v>
      </c>
      <c r="J15" s="41">
        <v>0</v>
      </c>
      <c r="K15" s="41">
        <v>0</v>
      </c>
      <c r="L15" s="41"/>
    </row>
    <row r="16" ht="17.1" customHeight="1" spans="1:12">
      <c r="A16" s="42"/>
      <c r="B16" s="42" t="s">
        <v>88</v>
      </c>
      <c r="C16" s="42"/>
      <c r="D16" s="43" t="s">
        <v>89</v>
      </c>
      <c r="E16" s="51">
        <f t="shared" si="0"/>
        <v>8.2</v>
      </c>
      <c r="F16" s="51"/>
      <c r="G16" s="51">
        <f t="shared" si="1"/>
        <v>8.2</v>
      </c>
      <c r="H16" s="41">
        <v>0</v>
      </c>
      <c r="I16" s="41">
        <v>0</v>
      </c>
      <c r="J16" s="41">
        <v>0</v>
      </c>
      <c r="K16" s="41">
        <v>0</v>
      </c>
      <c r="L16" s="41"/>
    </row>
    <row r="17" ht="17.1" customHeight="1" spans="1:12">
      <c r="A17" s="42"/>
      <c r="B17" s="42"/>
      <c r="C17" s="42" t="s">
        <v>90</v>
      </c>
      <c r="D17" s="43" t="s">
        <v>91</v>
      </c>
      <c r="E17" s="51">
        <f t="shared" si="0"/>
        <v>8.2</v>
      </c>
      <c r="F17" s="51"/>
      <c r="G17" s="51">
        <v>8.2</v>
      </c>
      <c r="H17" s="41">
        <v>0</v>
      </c>
      <c r="I17" s="41">
        <v>0</v>
      </c>
      <c r="J17" s="41">
        <v>0</v>
      </c>
      <c r="K17" s="41">
        <v>0</v>
      </c>
      <c r="L17" s="41"/>
    </row>
    <row r="18" ht="17.1" customHeight="1" spans="1:12">
      <c r="A18" s="42" t="s">
        <v>92</v>
      </c>
      <c r="B18" s="42"/>
      <c r="C18" s="42"/>
      <c r="D18" s="43" t="s">
        <v>93</v>
      </c>
      <c r="E18" s="51">
        <f t="shared" si="0"/>
        <v>23.02</v>
      </c>
      <c r="F18" s="51">
        <f>F19+F21</f>
        <v>0.13</v>
      </c>
      <c r="G18" s="51">
        <f>G19+G21</f>
        <v>22.89</v>
      </c>
      <c r="H18" s="41">
        <v>0</v>
      </c>
      <c r="I18" s="41">
        <v>0</v>
      </c>
      <c r="J18" s="41">
        <v>0</v>
      </c>
      <c r="K18" s="41">
        <v>0</v>
      </c>
      <c r="L18" s="41"/>
    </row>
    <row r="19" ht="17.1" customHeight="1" spans="1:12">
      <c r="A19" s="42"/>
      <c r="B19" s="42" t="s">
        <v>94</v>
      </c>
      <c r="C19" s="42"/>
      <c r="D19" s="43" t="s">
        <v>95</v>
      </c>
      <c r="E19" s="51">
        <f t="shared" si="0"/>
        <v>22.89</v>
      </c>
      <c r="F19" s="51"/>
      <c r="G19" s="51">
        <f t="shared" ref="G19:G24" si="2">G20</f>
        <v>22.89</v>
      </c>
      <c r="H19" s="41">
        <v>0</v>
      </c>
      <c r="I19" s="41">
        <v>0</v>
      </c>
      <c r="J19" s="41">
        <v>0</v>
      </c>
      <c r="K19" s="41">
        <v>0</v>
      </c>
      <c r="L19" s="41"/>
    </row>
    <row r="20" ht="17.1" customHeight="1" spans="1:12">
      <c r="A20" s="42"/>
      <c r="B20" s="42"/>
      <c r="C20" s="42" t="s">
        <v>96</v>
      </c>
      <c r="D20" s="43" t="s">
        <v>79</v>
      </c>
      <c r="E20" s="51">
        <f t="shared" si="0"/>
        <v>22.89</v>
      </c>
      <c r="F20" s="51"/>
      <c r="G20" s="51">
        <v>22.89</v>
      </c>
      <c r="H20" s="41">
        <v>0</v>
      </c>
      <c r="I20" s="41">
        <v>0</v>
      </c>
      <c r="J20" s="41">
        <v>0</v>
      </c>
      <c r="K20" s="41">
        <v>0</v>
      </c>
      <c r="L20" s="41"/>
    </row>
    <row r="21" ht="17.1" customHeight="1" spans="1:12">
      <c r="A21" s="42"/>
      <c r="B21" s="42">
        <v>20406</v>
      </c>
      <c r="C21" s="42"/>
      <c r="D21" s="43" t="s">
        <v>97</v>
      </c>
      <c r="E21" s="51">
        <f t="shared" si="0"/>
        <v>0.13</v>
      </c>
      <c r="F21" s="51">
        <f>F22</f>
        <v>0.13</v>
      </c>
      <c r="G21" s="51">
        <f t="shared" si="2"/>
        <v>0</v>
      </c>
      <c r="H21" s="41">
        <v>0</v>
      </c>
      <c r="I21" s="41">
        <v>0</v>
      </c>
      <c r="J21" s="41">
        <v>0</v>
      </c>
      <c r="K21" s="41">
        <v>0</v>
      </c>
      <c r="L21" s="41"/>
    </row>
    <row r="22" ht="17.1" customHeight="1" spans="1:12">
      <c r="A22" s="42"/>
      <c r="B22" s="42"/>
      <c r="C22" s="42">
        <v>2040699</v>
      </c>
      <c r="D22" s="43" t="s">
        <v>98</v>
      </c>
      <c r="E22" s="51">
        <f t="shared" si="0"/>
        <v>0.13</v>
      </c>
      <c r="F22" s="51">
        <v>0.13</v>
      </c>
      <c r="G22" s="51"/>
      <c r="H22" s="41">
        <v>0</v>
      </c>
      <c r="I22" s="41">
        <v>0</v>
      </c>
      <c r="J22" s="41">
        <v>0</v>
      </c>
      <c r="K22" s="41">
        <v>0</v>
      </c>
      <c r="L22" s="41"/>
    </row>
    <row r="23" ht="17.1" customHeight="1" spans="1:12">
      <c r="A23" s="42">
        <v>207</v>
      </c>
      <c r="B23" s="42"/>
      <c r="C23" s="42"/>
      <c r="D23" s="45" t="s">
        <v>99</v>
      </c>
      <c r="E23" s="51">
        <f t="shared" si="0"/>
        <v>2</v>
      </c>
      <c r="F23" s="51"/>
      <c r="G23" s="51">
        <f t="shared" si="2"/>
        <v>2</v>
      </c>
      <c r="H23" s="41">
        <v>0</v>
      </c>
      <c r="I23" s="41">
        <v>0</v>
      </c>
      <c r="J23" s="41">
        <v>0</v>
      </c>
      <c r="K23" s="41">
        <v>0</v>
      </c>
      <c r="L23" s="41"/>
    </row>
    <row r="24" ht="17.1" customHeight="1" spans="1:12">
      <c r="A24" s="42"/>
      <c r="B24" s="42">
        <v>20702</v>
      </c>
      <c r="C24" s="42"/>
      <c r="D24" s="46" t="s">
        <v>100</v>
      </c>
      <c r="E24" s="51">
        <f t="shared" si="0"/>
        <v>2</v>
      </c>
      <c r="F24" s="51"/>
      <c r="G24" s="51">
        <f t="shared" si="2"/>
        <v>2</v>
      </c>
      <c r="H24" s="41">
        <v>0</v>
      </c>
      <c r="I24" s="41">
        <v>0</v>
      </c>
      <c r="J24" s="41">
        <v>0</v>
      </c>
      <c r="K24" s="41">
        <v>0</v>
      </c>
      <c r="L24" s="41"/>
    </row>
    <row r="25" ht="17.1" customHeight="1" spans="1:12">
      <c r="A25" s="42"/>
      <c r="B25" s="42"/>
      <c r="C25" s="42">
        <v>2070204</v>
      </c>
      <c r="D25" s="43" t="s">
        <v>101</v>
      </c>
      <c r="E25" s="51">
        <f t="shared" si="0"/>
        <v>2</v>
      </c>
      <c r="F25" s="51"/>
      <c r="G25" s="51">
        <v>2</v>
      </c>
      <c r="H25" s="41">
        <v>0</v>
      </c>
      <c r="I25" s="41">
        <v>0</v>
      </c>
      <c r="J25" s="41">
        <v>0</v>
      </c>
      <c r="K25" s="41">
        <v>0</v>
      </c>
      <c r="L25" s="41"/>
    </row>
    <row r="26" ht="17.1" customHeight="1" spans="1:12">
      <c r="A26" s="42" t="s">
        <v>102</v>
      </c>
      <c r="B26" s="42"/>
      <c r="C26" s="42"/>
      <c r="D26" s="43" t="s">
        <v>103</v>
      </c>
      <c r="E26" s="51">
        <f t="shared" si="0"/>
        <v>108.31</v>
      </c>
      <c r="F26" s="51"/>
      <c r="G26" s="51">
        <f>G27+G29+G31</f>
        <v>108.31</v>
      </c>
      <c r="H26" s="41">
        <v>0</v>
      </c>
      <c r="I26" s="41">
        <v>0</v>
      </c>
      <c r="J26" s="41">
        <v>0</v>
      </c>
      <c r="K26" s="41">
        <v>0</v>
      </c>
      <c r="L26" s="41"/>
    </row>
    <row r="27" ht="17.1" customHeight="1" spans="1:12">
      <c r="A27" s="42"/>
      <c r="B27" s="42" t="s">
        <v>104</v>
      </c>
      <c r="C27" s="42"/>
      <c r="D27" s="43" t="s">
        <v>105</v>
      </c>
      <c r="E27" s="51">
        <f t="shared" si="0"/>
        <v>103.39</v>
      </c>
      <c r="F27" s="51"/>
      <c r="G27" s="51">
        <f t="shared" ref="G27:G31" si="3">G28</f>
        <v>103.39</v>
      </c>
      <c r="H27" s="41">
        <v>0</v>
      </c>
      <c r="I27" s="41">
        <v>0</v>
      </c>
      <c r="J27" s="41">
        <v>0</v>
      </c>
      <c r="K27" s="41">
        <v>0</v>
      </c>
      <c r="L27" s="41"/>
    </row>
    <row r="28" ht="17.1" customHeight="1" spans="1:12">
      <c r="A28" s="42"/>
      <c r="B28" s="42"/>
      <c r="C28" s="42" t="s">
        <v>106</v>
      </c>
      <c r="D28" s="43" t="s">
        <v>107</v>
      </c>
      <c r="E28" s="51">
        <f t="shared" si="0"/>
        <v>103.39</v>
      </c>
      <c r="F28" s="51"/>
      <c r="G28" s="51">
        <v>103.39</v>
      </c>
      <c r="H28" s="41">
        <v>0</v>
      </c>
      <c r="I28" s="41">
        <v>0</v>
      </c>
      <c r="J28" s="41">
        <v>0</v>
      </c>
      <c r="K28" s="41">
        <v>0</v>
      </c>
      <c r="L28" s="41"/>
    </row>
    <row r="29" ht="17.1" customHeight="1" spans="1:12">
      <c r="A29" s="42"/>
      <c r="B29" s="42">
        <v>20807</v>
      </c>
      <c r="C29" s="42"/>
      <c r="D29" s="43" t="s">
        <v>108</v>
      </c>
      <c r="E29" s="51">
        <f t="shared" si="0"/>
        <v>1.64</v>
      </c>
      <c r="F29" s="51"/>
      <c r="G29" s="51">
        <f t="shared" si="3"/>
        <v>1.64</v>
      </c>
      <c r="H29" s="41">
        <v>0</v>
      </c>
      <c r="I29" s="41">
        <v>0</v>
      </c>
      <c r="J29" s="41">
        <v>0</v>
      </c>
      <c r="K29" s="41">
        <v>0</v>
      </c>
      <c r="L29" s="41"/>
    </row>
    <row r="30" ht="17.1" customHeight="1" spans="1:12">
      <c r="A30" s="42"/>
      <c r="B30" s="42"/>
      <c r="C30" s="42">
        <v>2080705</v>
      </c>
      <c r="D30" s="43" t="s">
        <v>109</v>
      </c>
      <c r="E30" s="51">
        <f t="shared" si="0"/>
        <v>1.64</v>
      </c>
      <c r="F30" s="51"/>
      <c r="G30" s="51">
        <v>1.64</v>
      </c>
      <c r="H30" s="41">
        <v>0</v>
      </c>
      <c r="I30" s="41">
        <v>0</v>
      </c>
      <c r="J30" s="41">
        <v>0</v>
      </c>
      <c r="K30" s="41">
        <v>0</v>
      </c>
      <c r="L30" s="41"/>
    </row>
    <row r="31" ht="17.1" customHeight="1" spans="1:12">
      <c r="A31" s="42"/>
      <c r="B31" s="42" t="s">
        <v>110</v>
      </c>
      <c r="C31" s="42"/>
      <c r="D31" s="43" t="s">
        <v>111</v>
      </c>
      <c r="E31" s="51">
        <f t="shared" si="0"/>
        <v>3.28</v>
      </c>
      <c r="F31" s="51"/>
      <c r="G31" s="51">
        <f t="shared" si="3"/>
        <v>3.28</v>
      </c>
      <c r="H31" s="41">
        <v>0</v>
      </c>
      <c r="I31" s="41">
        <v>0</v>
      </c>
      <c r="J31" s="41">
        <v>0</v>
      </c>
      <c r="K31" s="41">
        <v>0</v>
      </c>
      <c r="L31" s="41"/>
    </row>
    <row r="32" ht="17.1" customHeight="1" spans="1:12">
      <c r="A32" s="42"/>
      <c r="B32" s="42"/>
      <c r="C32" s="42" t="s">
        <v>112</v>
      </c>
      <c r="D32" s="43" t="s">
        <v>113</v>
      </c>
      <c r="E32" s="51">
        <f t="shared" si="0"/>
        <v>3.28</v>
      </c>
      <c r="F32" s="51"/>
      <c r="G32" s="51">
        <v>3.28</v>
      </c>
      <c r="H32" s="41">
        <v>0</v>
      </c>
      <c r="I32" s="41">
        <v>0</v>
      </c>
      <c r="J32" s="41">
        <v>0</v>
      </c>
      <c r="K32" s="41">
        <v>0</v>
      </c>
      <c r="L32" s="41"/>
    </row>
    <row r="33" ht="17.1" customHeight="1" spans="1:12">
      <c r="A33" s="42" t="s">
        <v>114</v>
      </c>
      <c r="B33" s="42"/>
      <c r="C33" s="42"/>
      <c r="D33" s="43" t="s">
        <v>115</v>
      </c>
      <c r="E33" s="51">
        <f t="shared" si="0"/>
        <v>68.45</v>
      </c>
      <c r="F33" s="51"/>
      <c r="G33" s="51">
        <f t="shared" ref="G33:G38" si="4">G34</f>
        <v>68.45</v>
      </c>
      <c r="H33" s="41">
        <v>0</v>
      </c>
      <c r="I33" s="41">
        <v>0</v>
      </c>
      <c r="J33" s="41">
        <v>0</v>
      </c>
      <c r="K33" s="41">
        <v>0</v>
      </c>
      <c r="L33" s="41"/>
    </row>
    <row r="34" ht="17.1" customHeight="1" spans="1:12">
      <c r="A34" s="42"/>
      <c r="B34" s="42" t="s">
        <v>116</v>
      </c>
      <c r="C34" s="42"/>
      <c r="D34" s="43" t="s">
        <v>117</v>
      </c>
      <c r="E34" s="51">
        <f t="shared" si="0"/>
        <v>68.45</v>
      </c>
      <c r="F34" s="51"/>
      <c r="G34" s="51">
        <f>G35+G36</f>
        <v>68.45</v>
      </c>
      <c r="H34" s="41">
        <v>0</v>
      </c>
      <c r="I34" s="41">
        <v>0</v>
      </c>
      <c r="J34" s="41">
        <v>0</v>
      </c>
      <c r="K34" s="41">
        <v>0</v>
      </c>
      <c r="L34" s="41"/>
    </row>
    <row r="35" ht="17.1" customHeight="1" spans="1:12">
      <c r="A35" s="42"/>
      <c r="B35" s="42"/>
      <c r="C35" s="42" t="s">
        <v>118</v>
      </c>
      <c r="D35" s="43" t="s">
        <v>119</v>
      </c>
      <c r="E35" s="51">
        <f t="shared" si="0"/>
        <v>46.13</v>
      </c>
      <c r="F35" s="51"/>
      <c r="G35" s="51">
        <v>46.13</v>
      </c>
      <c r="H35" s="41">
        <v>0</v>
      </c>
      <c r="I35" s="41">
        <v>0</v>
      </c>
      <c r="J35" s="41">
        <v>0</v>
      </c>
      <c r="K35" s="41">
        <v>0</v>
      </c>
      <c r="L35" s="41"/>
    </row>
    <row r="36" ht="17.1" customHeight="1" spans="1:12">
      <c r="A36" s="42"/>
      <c r="B36" s="42"/>
      <c r="C36" s="42" t="s">
        <v>120</v>
      </c>
      <c r="D36" s="43" t="s">
        <v>121</v>
      </c>
      <c r="E36" s="51">
        <f t="shared" si="0"/>
        <v>22.32</v>
      </c>
      <c r="F36" s="51"/>
      <c r="G36" s="51">
        <v>22.32</v>
      </c>
      <c r="H36" s="41">
        <v>0</v>
      </c>
      <c r="I36" s="41">
        <v>0</v>
      </c>
      <c r="J36" s="41">
        <v>0</v>
      </c>
      <c r="K36" s="41">
        <v>0</v>
      </c>
      <c r="L36" s="41"/>
    </row>
    <row r="37" ht="17.1" customHeight="1" spans="1:12">
      <c r="A37" s="42" t="s">
        <v>122</v>
      </c>
      <c r="B37" s="42"/>
      <c r="C37" s="42"/>
      <c r="D37" s="43" t="s">
        <v>123</v>
      </c>
      <c r="E37" s="51">
        <f t="shared" si="0"/>
        <v>2.42</v>
      </c>
      <c r="F37" s="51"/>
      <c r="G37" s="51">
        <f t="shared" si="4"/>
        <v>2.42</v>
      </c>
      <c r="H37" s="41">
        <v>0</v>
      </c>
      <c r="I37" s="41">
        <v>0</v>
      </c>
      <c r="J37" s="41">
        <v>0</v>
      </c>
      <c r="K37" s="41">
        <v>0</v>
      </c>
      <c r="L37" s="41"/>
    </row>
    <row r="38" ht="17.1" customHeight="1" spans="1:12">
      <c r="A38" s="42"/>
      <c r="B38" s="42">
        <v>21102</v>
      </c>
      <c r="C38" s="42"/>
      <c r="D38" s="43" t="s">
        <v>124</v>
      </c>
      <c r="E38" s="51">
        <f t="shared" si="0"/>
        <v>2.42</v>
      </c>
      <c r="F38" s="51"/>
      <c r="G38" s="51">
        <f t="shared" si="4"/>
        <v>2.42</v>
      </c>
      <c r="H38" s="41">
        <v>0</v>
      </c>
      <c r="I38" s="41">
        <v>0</v>
      </c>
      <c r="J38" s="41">
        <v>0</v>
      </c>
      <c r="K38" s="41">
        <v>0</v>
      </c>
      <c r="L38" s="41"/>
    </row>
    <row r="39" ht="17.1" customHeight="1" spans="1:12">
      <c r="A39" s="42"/>
      <c r="B39" s="42"/>
      <c r="C39" s="42">
        <v>2110299</v>
      </c>
      <c r="D39" s="43" t="s">
        <v>125</v>
      </c>
      <c r="E39" s="51">
        <f t="shared" si="0"/>
        <v>2.42</v>
      </c>
      <c r="F39" s="51"/>
      <c r="G39" s="51">
        <v>2.42</v>
      </c>
      <c r="H39" s="41">
        <v>0</v>
      </c>
      <c r="I39" s="41">
        <v>0</v>
      </c>
      <c r="J39" s="41">
        <v>0</v>
      </c>
      <c r="K39" s="41">
        <v>0</v>
      </c>
      <c r="L39" s="41"/>
    </row>
    <row r="40" ht="17.1" customHeight="1" spans="1:12">
      <c r="A40" s="42" t="s">
        <v>126</v>
      </c>
      <c r="B40" s="42"/>
      <c r="C40" s="42"/>
      <c r="D40" s="43" t="s">
        <v>127</v>
      </c>
      <c r="E40" s="51">
        <f t="shared" si="0"/>
        <v>186.9</v>
      </c>
      <c r="F40" s="51">
        <f>F41+F46+F43</f>
        <v>120</v>
      </c>
      <c r="G40" s="51">
        <f>G41+G46+G43</f>
        <v>66.9</v>
      </c>
      <c r="H40" s="41">
        <v>0</v>
      </c>
      <c r="I40" s="41">
        <v>0</v>
      </c>
      <c r="J40" s="41">
        <v>0</v>
      </c>
      <c r="K40" s="41">
        <v>0</v>
      </c>
      <c r="L40" s="41"/>
    </row>
    <row r="41" ht="17.1" customHeight="1" spans="1:12">
      <c r="A41" s="42"/>
      <c r="B41" s="42" t="s">
        <v>128</v>
      </c>
      <c r="C41" s="42"/>
      <c r="D41" s="43" t="s">
        <v>129</v>
      </c>
      <c r="E41" s="51">
        <f t="shared" si="0"/>
        <v>44.41</v>
      </c>
      <c r="F41" s="51"/>
      <c r="G41" s="51">
        <f>G42</f>
        <v>44.41</v>
      </c>
      <c r="H41" s="41">
        <v>0</v>
      </c>
      <c r="I41" s="41">
        <v>0</v>
      </c>
      <c r="J41" s="41">
        <v>0</v>
      </c>
      <c r="K41" s="41">
        <v>0</v>
      </c>
      <c r="L41" s="41"/>
    </row>
    <row r="42" ht="17.1" customHeight="1" spans="1:12">
      <c r="A42" s="42"/>
      <c r="B42" s="42"/>
      <c r="C42" s="42">
        <v>2120199</v>
      </c>
      <c r="D42" s="43" t="s">
        <v>130</v>
      </c>
      <c r="E42" s="51">
        <f t="shared" si="0"/>
        <v>44.41</v>
      </c>
      <c r="F42" s="51"/>
      <c r="G42" s="51">
        <v>44.41</v>
      </c>
      <c r="H42" s="41">
        <v>0</v>
      </c>
      <c r="I42" s="41">
        <v>0</v>
      </c>
      <c r="J42" s="41">
        <v>0</v>
      </c>
      <c r="K42" s="41">
        <v>0</v>
      </c>
      <c r="L42" s="41"/>
    </row>
    <row r="43" ht="17.1" customHeight="1" spans="1:12">
      <c r="A43" s="42"/>
      <c r="B43" s="42">
        <v>21203</v>
      </c>
      <c r="C43" s="42"/>
      <c r="D43" s="43"/>
      <c r="E43" s="51">
        <f t="shared" si="0"/>
        <v>120</v>
      </c>
      <c r="F43" s="51">
        <f>F44+F45</f>
        <v>120</v>
      </c>
      <c r="G43" s="51">
        <f>G44+G45</f>
        <v>0</v>
      </c>
      <c r="H43" s="41">
        <v>0</v>
      </c>
      <c r="I43" s="41">
        <v>0</v>
      </c>
      <c r="J43" s="41">
        <v>0</v>
      </c>
      <c r="K43" s="41">
        <v>0</v>
      </c>
      <c r="L43" s="41"/>
    </row>
    <row r="44" ht="17.1" customHeight="1" spans="1:12">
      <c r="A44" s="42"/>
      <c r="B44" s="42"/>
      <c r="C44" s="42">
        <v>2120303</v>
      </c>
      <c r="D44" s="43" t="s">
        <v>131</v>
      </c>
      <c r="E44" s="51">
        <f t="shared" si="0"/>
        <v>60</v>
      </c>
      <c r="F44" s="51">
        <v>60</v>
      </c>
      <c r="G44" s="51"/>
      <c r="H44" s="41">
        <v>0</v>
      </c>
      <c r="I44" s="41">
        <v>0</v>
      </c>
      <c r="J44" s="41">
        <v>0</v>
      </c>
      <c r="K44" s="41">
        <v>0</v>
      </c>
      <c r="L44" s="41"/>
    </row>
    <row r="45" ht="17.1" customHeight="1" spans="1:12">
      <c r="A45" s="42"/>
      <c r="B45" s="42"/>
      <c r="C45" s="42">
        <v>2120399</v>
      </c>
      <c r="D45" s="49" t="s">
        <v>132</v>
      </c>
      <c r="E45" s="66">
        <f t="shared" si="0"/>
        <v>60</v>
      </c>
      <c r="F45" s="66">
        <v>60</v>
      </c>
      <c r="G45" s="66"/>
      <c r="H45" s="50">
        <v>0</v>
      </c>
      <c r="I45" s="50">
        <v>0</v>
      </c>
      <c r="J45" s="50">
        <v>0</v>
      </c>
      <c r="K45" s="50">
        <v>0</v>
      </c>
      <c r="L45" s="50"/>
    </row>
    <row r="46" ht="19.5" customHeight="1" spans="1:12">
      <c r="A46" s="42"/>
      <c r="B46" s="42" t="s">
        <v>133</v>
      </c>
      <c r="C46" s="42"/>
      <c r="D46" s="43" t="s">
        <v>134</v>
      </c>
      <c r="E46" s="51">
        <f t="shared" si="0"/>
        <v>22.49</v>
      </c>
      <c r="F46" s="51"/>
      <c r="G46" s="51">
        <f>G47</f>
        <v>22.49</v>
      </c>
      <c r="H46" s="51">
        <v>0</v>
      </c>
      <c r="I46" s="51">
        <v>0</v>
      </c>
      <c r="J46" s="51">
        <v>0</v>
      </c>
      <c r="K46" s="51">
        <v>0</v>
      </c>
      <c r="L46" s="51"/>
    </row>
    <row r="47" ht="17.1" customHeight="1" spans="1:12">
      <c r="A47" s="42"/>
      <c r="B47" s="42"/>
      <c r="C47" s="42" t="s">
        <v>135</v>
      </c>
      <c r="D47" s="43" t="s">
        <v>134</v>
      </c>
      <c r="E47" s="51">
        <f t="shared" si="0"/>
        <v>22.49</v>
      </c>
      <c r="F47" s="51"/>
      <c r="G47" s="51">
        <v>22.49</v>
      </c>
      <c r="H47" s="51">
        <v>0</v>
      </c>
      <c r="I47" s="51">
        <v>0</v>
      </c>
      <c r="J47" s="51">
        <v>0</v>
      </c>
      <c r="K47" s="51">
        <v>0</v>
      </c>
      <c r="L47" s="51"/>
    </row>
    <row r="48" ht="17.1" customHeight="1" spans="1:12">
      <c r="A48" s="42" t="s">
        <v>136</v>
      </c>
      <c r="B48" s="42"/>
      <c r="C48" s="42"/>
      <c r="D48" s="43" t="s">
        <v>137</v>
      </c>
      <c r="E48" s="51">
        <f t="shared" si="0"/>
        <v>1495.69</v>
      </c>
      <c r="F48" s="51">
        <f>F49+F56+F58+F51+F60+F54</f>
        <v>197.78</v>
      </c>
      <c r="G48" s="51">
        <f>G49+G56+G58+G51+G60+G54</f>
        <v>1297.91</v>
      </c>
      <c r="H48" s="51">
        <v>0</v>
      </c>
      <c r="I48" s="51">
        <v>0</v>
      </c>
      <c r="J48" s="51">
        <v>0</v>
      </c>
      <c r="K48" s="51">
        <v>0</v>
      </c>
      <c r="L48" s="51"/>
    </row>
    <row r="49" ht="17.1" customHeight="1" spans="1:12">
      <c r="A49" s="42"/>
      <c r="B49" s="42" t="s">
        <v>138</v>
      </c>
      <c r="C49" s="42"/>
      <c r="D49" s="43" t="s">
        <v>139</v>
      </c>
      <c r="E49" s="51">
        <f t="shared" si="0"/>
        <v>354.55</v>
      </c>
      <c r="F49" s="51"/>
      <c r="G49" s="51">
        <f>G50</f>
        <v>354.55</v>
      </c>
      <c r="H49" s="51">
        <v>0</v>
      </c>
      <c r="I49" s="51">
        <v>0</v>
      </c>
      <c r="J49" s="51">
        <v>0</v>
      </c>
      <c r="K49" s="51">
        <v>0</v>
      </c>
      <c r="L49" s="51"/>
    </row>
    <row r="50" ht="17.1" customHeight="1" spans="1:12">
      <c r="A50" s="42"/>
      <c r="B50" s="42"/>
      <c r="C50" s="42" t="s">
        <v>140</v>
      </c>
      <c r="D50" s="43" t="s">
        <v>79</v>
      </c>
      <c r="E50" s="51">
        <f t="shared" si="0"/>
        <v>354.55</v>
      </c>
      <c r="F50" s="51"/>
      <c r="G50" s="51">
        <v>354.55</v>
      </c>
      <c r="H50" s="51">
        <v>0</v>
      </c>
      <c r="I50" s="51">
        <v>0</v>
      </c>
      <c r="J50" s="51">
        <v>0</v>
      </c>
      <c r="K50" s="51">
        <v>0</v>
      </c>
      <c r="L50" s="51"/>
    </row>
    <row r="51" ht="17.1" customHeight="1" spans="1:12">
      <c r="A51" s="42"/>
      <c r="B51" s="42">
        <v>21302</v>
      </c>
      <c r="C51" s="42"/>
      <c r="D51" s="43" t="s">
        <v>141</v>
      </c>
      <c r="E51" s="51">
        <f t="shared" si="0"/>
        <v>179.47</v>
      </c>
      <c r="F51" s="51">
        <f>F52+F53</f>
        <v>179.47</v>
      </c>
      <c r="G51" s="51">
        <f>G52+G53</f>
        <v>0</v>
      </c>
      <c r="H51" s="51">
        <v>0</v>
      </c>
      <c r="I51" s="51">
        <v>0</v>
      </c>
      <c r="J51" s="51">
        <v>0</v>
      </c>
      <c r="K51" s="51">
        <v>0</v>
      </c>
      <c r="L51" s="51"/>
    </row>
    <row r="52" ht="17.1" customHeight="1" spans="1:12">
      <c r="A52" s="42"/>
      <c r="B52" s="42"/>
      <c r="C52" s="42">
        <v>2130238</v>
      </c>
      <c r="D52" s="43" t="s">
        <v>142</v>
      </c>
      <c r="E52" s="51">
        <f t="shared" si="0"/>
        <v>5.4</v>
      </c>
      <c r="F52" s="51">
        <v>5.4</v>
      </c>
      <c r="G52" s="51"/>
      <c r="H52" s="51">
        <v>0</v>
      </c>
      <c r="I52" s="51">
        <v>0</v>
      </c>
      <c r="J52" s="51">
        <v>0</v>
      </c>
      <c r="K52" s="51">
        <v>0</v>
      </c>
      <c r="L52" s="51"/>
    </row>
    <row r="53" ht="17.1" customHeight="1" spans="1:12">
      <c r="A53" s="42"/>
      <c r="B53" s="42"/>
      <c r="C53" s="42">
        <v>2130299</v>
      </c>
      <c r="D53" s="43" t="s">
        <v>143</v>
      </c>
      <c r="E53" s="51">
        <f t="shared" si="0"/>
        <v>174.07</v>
      </c>
      <c r="F53" s="51">
        <v>174.07</v>
      </c>
      <c r="G53" s="51"/>
      <c r="H53" s="51">
        <v>0</v>
      </c>
      <c r="I53" s="51">
        <v>0</v>
      </c>
      <c r="J53" s="51">
        <v>0</v>
      </c>
      <c r="K53" s="51">
        <v>0</v>
      </c>
      <c r="L53" s="51"/>
    </row>
    <row r="54" ht="17.1" customHeight="1" spans="1:12">
      <c r="A54" s="42"/>
      <c r="B54" s="42">
        <v>21303</v>
      </c>
      <c r="C54" s="42"/>
      <c r="D54" s="43" t="s">
        <v>144</v>
      </c>
      <c r="E54" s="51">
        <f t="shared" si="0"/>
        <v>0.4</v>
      </c>
      <c r="F54" s="51">
        <f>F55</f>
        <v>0.4</v>
      </c>
      <c r="G54" s="51">
        <f t="shared" ref="G54:G58" si="5">G55</f>
        <v>0</v>
      </c>
      <c r="H54" s="51">
        <v>0</v>
      </c>
      <c r="I54" s="51">
        <v>0</v>
      </c>
      <c r="J54" s="51">
        <v>0</v>
      </c>
      <c r="K54" s="51">
        <v>0</v>
      </c>
      <c r="L54" s="51"/>
    </row>
    <row r="55" spans="1:12">
      <c r="A55" s="42"/>
      <c r="B55" s="42"/>
      <c r="C55" s="42">
        <v>2130335</v>
      </c>
      <c r="D55" s="43" t="s">
        <v>145</v>
      </c>
      <c r="E55" s="51">
        <f t="shared" si="0"/>
        <v>0.4</v>
      </c>
      <c r="F55" s="51">
        <v>0.4</v>
      </c>
      <c r="G55" s="51"/>
      <c r="H55" s="50">
        <v>0</v>
      </c>
      <c r="I55" s="51">
        <v>0</v>
      </c>
      <c r="J55" s="51">
        <v>0</v>
      </c>
      <c r="K55" s="51">
        <v>0</v>
      </c>
      <c r="L55" s="45"/>
    </row>
    <row r="56" spans="1:12">
      <c r="A56" s="42"/>
      <c r="B56" s="42">
        <v>21305</v>
      </c>
      <c r="C56" s="42"/>
      <c r="D56" s="43" t="s">
        <v>146</v>
      </c>
      <c r="E56" s="51">
        <f t="shared" si="0"/>
        <v>703.12</v>
      </c>
      <c r="F56" s="51"/>
      <c r="G56" s="51">
        <f t="shared" si="5"/>
        <v>703.12</v>
      </c>
      <c r="H56" s="51">
        <v>0</v>
      </c>
      <c r="I56" s="51">
        <v>0</v>
      </c>
      <c r="J56" s="51">
        <v>0</v>
      </c>
      <c r="K56" s="51">
        <v>0</v>
      </c>
      <c r="L56" s="45"/>
    </row>
    <row r="57" spans="1:12">
      <c r="A57" s="42"/>
      <c r="B57" s="42"/>
      <c r="C57" s="42">
        <v>21300504</v>
      </c>
      <c r="D57" s="43" t="s">
        <v>147</v>
      </c>
      <c r="E57" s="51">
        <f t="shared" si="0"/>
        <v>703.12</v>
      </c>
      <c r="F57" s="51"/>
      <c r="G57" s="51">
        <v>703.12</v>
      </c>
      <c r="H57" s="51">
        <v>0</v>
      </c>
      <c r="I57" s="51">
        <v>0</v>
      </c>
      <c r="J57" s="51">
        <v>0</v>
      </c>
      <c r="K57" s="51">
        <v>0</v>
      </c>
      <c r="L57" s="45"/>
    </row>
    <row r="58" spans="1:12">
      <c r="A58" s="42"/>
      <c r="B58" s="42" t="s">
        <v>148</v>
      </c>
      <c r="C58" s="42"/>
      <c r="D58" s="43" t="s">
        <v>149</v>
      </c>
      <c r="E58" s="51">
        <f t="shared" si="0"/>
        <v>240.24</v>
      </c>
      <c r="F58" s="51"/>
      <c r="G58" s="51">
        <f t="shared" si="5"/>
        <v>240.24</v>
      </c>
      <c r="H58" s="51">
        <v>0</v>
      </c>
      <c r="I58" s="51">
        <v>0</v>
      </c>
      <c r="J58" s="51">
        <v>0</v>
      </c>
      <c r="K58" s="51">
        <v>0</v>
      </c>
      <c r="L58" s="45"/>
    </row>
    <row r="59" spans="1:12">
      <c r="A59" s="42"/>
      <c r="B59" s="42"/>
      <c r="C59" s="42" t="s">
        <v>150</v>
      </c>
      <c r="D59" s="43" t="s">
        <v>151</v>
      </c>
      <c r="E59" s="51">
        <f t="shared" si="0"/>
        <v>240.24</v>
      </c>
      <c r="F59" s="51"/>
      <c r="G59" s="51">
        <v>240.24</v>
      </c>
      <c r="H59" s="51">
        <v>0</v>
      </c>
      <c r="I59" s="51">
        <v>0</v>
      </c>
      <c r="J59" s="51">
        <v>0</v>
      </c>
      <c r="K59" s="51">
        <v>0</v>
      </c>
      <c r="L59" s="45"/>
    </row>
    <row r="60" spans="1:12">
      <c r="A60" s="42"/>
      <c r="B60" s="42">
        <v>21399</v>
      </c>
      <c r="C60" s="42"/>
      <c r="D60" s="43" t="s">
        <v>152</v>
      </c>
      <c r="E60" s="51">
        <f t="shared" si="0"/>
        <v>17.91</v>
      </c>
      <c r="F60" s="51">
        <f>F61</f>
        <v>17.91</v>
      </c>
      <c r="G60" s="51">
        <f>G61</f>
        <v>0</v>
      </c>
      <c r="H60" s="51">
        <v>0</v>
      </c>
      <c r="I60" s="51">
        <v>0</v>
      </c>
      <c r="J60" s="51">
        <v>0</v>
      </c>
      <c r="K60" s="51">
        <v>0</v>
      </c>
      <c r="L60" s="45"/>
    </row>
    <row r="61" spans="1:12">
      <c r="A61" s="42"/>
      <c r="B61" s="42"/>
      <c r="C61" s="42">
        <v>2139999</v>
      </c>
      <c r="D61" s="43" t="s">
        <v>152</v>
      </c>
      <c r="E61" s="51">
        <f t="shared" si="0"/>
        <v>17.91</v>
      </c>
      <c r="F61" s="51">
        <v>17.91</v>
      </c>
      <c r="G61" s="51"/>
      <c r="H61" s="51">
        <v>0</v>
      </c>
      <c r="I61" s="51">
        <v>0</v>
      </c>
      <c r="J61" s="51">
        <v>0</v>
      </c>
      <c r="K61" s="51">
        <v>0</v>
      </c>
      <c r="L61" s="45"/>
    </row>
    <row r="62" spans="1:12">
      <c r="A62" s="42" t="s">
        <v>153</v>
      </c>
      <c r="B62" s="42"/>
      <c r="C62" s="42"/>
      <c r="D62" s="43" t="s">
        <v>154</v>
      </c>
      <c r="E62" s="51">
        <f t="shared" si="0"/>
        <v>297.47</v>
      </c>
      <c r="F62" s="51">
        <f>F65+F63</f>
        <v>83.89</v>
      </c>
      <c r="G62" s="51">
        <f>G65+G63</f>
        <v>213.58</v>
      </c>
      <c r="H62" s="51">
        <v>0</v>
      </c>
      <c r="I62" s="51">
        <v>0</v>
      </c>
      <c r="J62" s="51">
        <v>0</v>
      </c>
      <c r="K62" s="51">
        <v>0</v>
      </c>
      <c r="L62" s="45"/>
    </row>
    <row r="63" spans="1:12">
      <c r="A63" s="42"/>
      <c r="B63" s="42">
        <v>22101</v>
      </c>
      <c r="C63" s="42"/>
      <c r="D63" s="43" t="s">
        <v>155</v>
      </c>
      <c r="E63" s="51">
        <f t="shared" si="0"/>
        <v>83.89</v>
      </c>
      <c r="F63" s="51">
        <f>F64</f>
        <v>83.89</v>
      </c>
      <c r="G63" s="51">
        <f>G64</f>
        <v>0</v>
      </c>
      <c r="H63" s="51">
        <v>0</v>
      </c>
      <c r="I63" s="51">
        <v>0</v>
      </c>
      <c r="J63" s="51">
        <v>0</v>
      </c>
      <c r="K63" s="51">
        <v>0</v>
      </c>
      <c r="L63" s="45"/>
    </row>
    <row r="64" spans="1:12">
      <c r="A64" s="42"/>
      <c r="B64" s="42"/>
      <c r="C64" s="42"/>
      <c r="D64" s="43" t="s">
        <v>156</v>
      </c>
      <c r="E64" s="51">
        <f t="shared" si="0"/>
        <v>83.89</v>
      </c>
      <c r="F64" s="51">
        <v>83.89</v>
      </c>
      <c r="G64" s="51"/>
      <c r="H64" s="51">
        <v>0</v>
      </c>
      <c r="I64" s="51">
        <v>0</v>
      </c>
      <c r="J64" s="51">
        <v>0</v>
      </c>
      <c r="K64" s="51">
        <v>0</v>
      </c>
      <c r="L64" s="45"/>
    </row>
    <row r="65" spans="1:12">
      <c r="A65" s="42"/>
      <c r="B65" s="42" t="s">
        <v>157</v>
      </c>
      <c r="C65" s="42"/>
      <c r="D65" s="43" t="s">
        <v>158</v>
      </c>
      <c r="E65" s="51">
        <f t="shared" si="0"/>
        <v>213.58</v>
      </c>
      <c r="F65" s="54"/>
      <c r="G65" s="54">
        <f>G66+G67</f>
        <v>213.58</v>
      </c>
      <c r="H65" s="50">
        <v>0</v>
      </c>
      <c r="I65" s="51">
        <v>0</v>
      </c>
      <c r="J65" s="51">
        <v>0</v>
      </c>
      <c r="K65" s="51">
        <v>0</v>
      </c>
      <c r="L65" s="45"/>
    </row>
    <row r="66" spans="1:12">
      <c r="A66" s="42"/>
      <c r="B66" s="42"/>
      <c r="C66" s="42" t="s">
        <v>159</v>
      </c>
      <c r="D66" s="43" t="s">
        <v>160</v>
      </c>
      <c r="E66" s="51">
        <f t="shared" si="0"/>
        <v>95.38</v>
      </c>
      <c r="F66" s="54"/>
      <c r="G66" s="54">
        <v>95.38</v>
      </c>
      <c r="H66" s="51">
        <v>0</v>
      </c>
      <c r="I66" s="51">
        <v>0</v>
      </c>
      <c r="J66" s="51">
        <v>0</v>
      </c>
      <c r="K66" s="51">
        <v>0</v>
      </c>
      <c r="L66" s="45"/>
    </row>
    <row r="67" spans="1:12">
      <c r="A67" s="42"/>
      <c r="B67" s="42"/>
      <c r="C67" s="42">
        <v>2210203</v>
      </c>
      <c r="D67" s="43" t="s">
        <v>161</v>
      </c>
      <c r="E67" s="51">
        <f t="shared" si="0"/>
        <v>118.2</v>
      </c>
      <c r="F67" s="54"/>
      <c r="G67" s="54">
        <v>118.2</v>
      </c>
      <c r="H67" s="51">
        <v>0</v>
      </c>
      <c r="I67" s="51">
        <v>0</v>
      </c>
      <c r="J67" s="51">
        <v>0</v>
      </c>
      <c r="K67" s="51">
        <v>0</v>
      </c>
      <c r="L67" s="45"/>
    </row>
    <row r="68" spans="1:12">
      <c r="A68" s="42" t="s">
        <v>162</v>
      </c>
      <c r="B68" s="42"/>
      <c r="C68" s="42"/>
      <c r="D68" s="43" t="s">
        <v>163</v>
      </c>
      <c r="E68" s="51">
        <f t="shared" si="0"/>
        <v>10</v>
      </c>
      <c r="F68" s="54"/>
      <c r="G68" s="54">
        <f t="shared" ref="G68:G72" si="6">G69</f>
        <v>10</v>
      </c>
      <c r="H68" s="51">
        <v>0</v>
      </c>
      <c r="I68" s="51">
        <v>0</v>
      </c>
      <c r="J68" s="51">
        <v>0</v>
      </c>
      <c r="K68" s="51">
        <v>0</v>
      </c>
      <c r="L68" s="45"/>
    </row>
    <row r="69" spans="1:12">
      <c r="A69" s="42"/>
      <c r="B69" s="42" t="s">
        <v>164</v>
      </c>
      <c r="C69" s="42"/>
      <c r="D69" s="43" t="s">
        <v>165</v>
      </c>
      <c r="E69" s="51">
        <f t="shared" si="0"/>
        <v>10</v>
      </c>
      <c r="F69" s="54"/>
      <c r="G69" s="54">
        <f t="shared" si="6"/>
        <v>10</v>
      </c>
      <c r="H69" s="51">
        <v>0</v>
      </c>
      <c r="I69" s="51">
        <v>0</v>
      </c>
      <c r="J69" s="51">
        <v>0</v>
      </c>
      <c r="K69" s="51">
        <v>0</v>
      </c>
      <c r="L69" s="45"/>
    </row>
    <row r="70" spans="1:12">
      <c r="A70" s="42"/>
      <c r="B70" s="42"/>
      <c r="C70" s="42" t="s">
        <v>166</v>
      </c>
      <c r="D70" s="43" t="s">
        <v>167</v>
      </c>
      <c r="E70" s="51">
        <f t="shared" ref="E70:E73" si="7">SUM(F70:K70)</f>
        <v>10</v>
      </c>
      <c r="F70" s="54"/>
      <c r="G70" s="54">
        <v>10</v>
      </c>
      <c r="H70" s="51">
        <v>0</v>
      </c>
      <c r="I70" s="51">
        <v>0</v>
      </c>
      <c r="J70" s="51">
        <v>0</v>
      </c>
      <c r="K70" s="51">
        <v>0</v>
      </c>
      <c r="L70" s="45"/>
    </row>
    <row r="71" spans="1:12">
      <c r="A71" s="53">
        <v>229</v>
      </c>
      <c r="B71" s="54"/>
      <c r="C71" s="54"/>
      <c r="D71" s="54" t="s">
        <v>168</v>
      </c>
      <c r="E71" s="51">
        <f t="shared" si="7"/>
        <v>4966.56</v>
      </c>
      <c r="F71" s="54">
        <f>F72</f>
        <v>4966.56</v>
      </c>
      <c r="G71" s="54">
        <f t="shared" si="6"/>
        <v>0</v>
      </c>
      <c r="H71" s="51">
        <v>0</v>
      </c>
      <c r="I71" s="51">
        <v>0</v>
      </c>
      <c r="J71" s="51">
        <v>0</v>
      </c>
      <c r="K71" s="51">
        <v>0</v>
      </c>
      <c r="L71" s="45"/>
    </row>
    <row r="72" spans="1:12">
      <c r="A72" s="55"/>
      <c r="B72" s="53">
        <v>22999</v>
      </c>
      <c r="C72" s="53"/>
      <c r="D72" s="54" t="s">
        <v>168</v>
      </c>
      <c r="E72" s="51">
        <f t="shared" si="7"/>
        <v>4966.56</v>
      </c>
      <c r="F72" s="54">
        <f>F73</f>
        <v>4966.56</v>
      </c>
      <c r="G72" s="54">
        <f t="shared" si="6"/>
        <v>0</v>
      </c>
      <c r="H72" s="51">
        <v>0</v>
      </c>
      <c r="I72" s="51">
        <v>0</v>
      </c>
      <c r="J72" s="51">
        <v>0</v>
      </c>
      <c r="K72" s="51">
        <v>0</v>
      </c>
      <c r="L72" s="45"/>
    </row>
    <row r="73" spans="1:12">
      <c r="A73" s="55"/>
      <c r="B73" s="53"/>
      <c r="C73" s="53">
        <v>229999</v>
      </c>
      <c r="D73" s="54" t="s">
        <v>168</v>
      </c>
      <c r="E73" s="51">
        <f t="shared" si="7"/>
        <v>4966.56</v>
      </c>
      <c r="F73" s="54">
        <v>4966.56</v>
      </c>
      <c r="G73" s="54"/>
      <c r="H73" s="51">
        <v>0</v>
      </c>
      <c r="I73" s="51">
        <v>0</v>
      </c>
      <c r="J73" s="51">
        <v>0</v>
      </c>
      <c r="K73" s="51">
        <v>0</v>
      </c>
      <c r="L73" s="45"/>
    </row>
  </sheetData>
  <mergeCells count="12">
    <mergeCell ref="A1:L1"/>
    <mergeCell ref="A3:C3"/>
    <mergeCell ref="A72:A73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751388888888889" right="0.751388888888889" top="1" bottom="1" header="0.5" footer="0.5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3"/>
  <sheetViews>
    <sheetView workbookViewId="0">
      <selection activeCell="G5" sqref="G5:Q5"/>
    </sheetView>
  </sheetViews>
  <sheetFormatPr defaultColWidth="10" defaultRowHeight="13.5"/>
  <cols>
    <col min="1" max="1" width="4.625" style="26" customWidth="1"/>
    <col min="2" max="2" width="6.125" style="26" customWidth="1"/>
    <col min="3" max="3" width="7.75" style="26" customWidth="1"/>
    <col min="4" max="4" width="25.625" style="26" customWidth="1"/>
    <col min="5" max="18" width="10.5" style="26" customWidth="1"/>
    <col min="19" max="16384" width="10" style="26"/>
  </cols>
  <sheetData>
    <row r="1" ht="22.7" customHeight="1" spans="1:18">
      <c r="A1" s="37" t="s">
        <v>169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ht="17.1" customHeight="1" spans="1:18">
      <c r="A2" s="28"/>
      <c r="D2" s="36"/>
      <c r="P2" s="36"/>
      <c r="R2" s="29" t="s">
        <v>7</v>
      </c>
    </row>
    <row r="3" ht="17.1" customHeight="1" spans="1:18">
      <c r="A3" s="30" t="s">
        <v>58</v>
      </c>
      <c r="B3" s="30"/>
      <c r="C3" s="30"/>
      <c r="D3" s="30" t="s">
        <v>59</v>
      </c>
      <c r="E3" s="30" t="s">
        <v>60</v>
      </c>
      <c r="F3" s="30" t="s">
        <v>170</v>
      </c>
      <c r="G3" s="30"/>
      <c r="H3" s="30" t="s">
        <v>171</v>
      </c>
      <c r="I3" s="30"/>
      <c r="J3" s="30" t="s">
        <v>172</v>
      </c>
      <c r="K3" s="30"/>
      <c r="L3" s="30" t="s">
        <v>173</v>
      </c>
      <c r="M3" s="30"/>
      <c r="N3" s="30" t="s">
        <v>174</v>
      </c>
      <c r="O3" s="30"/>
      <c r="P3" s="30" t="s">
        <v>52</v>
      </c>
      <c r="Q3" s="30"/>
      <c r="R3" s="30" t="s">
        <v>66</v>
      </c>
    </row>
    <row r="4" ht="17.1" customHeight="1" spans="1:18">
      <c r="A4" s="30" t="s">
        <v>67</v>
      </c>
      <c r="B4" s="30" t="s">
        <v>68</v>
      </c>
      <c r="C4" s="30" t="s">
        <v>69</v>
      </c>
      <c r="D4" s="30"/>
      <c r="E4" s="30"/>
      <c r="F4" s="30" t="s">
        <v>175</v>
      </c>
      <c r="G4" s="30" t="s">
        <v>176</v>
      </c>
      <c r="H4" s="30" t="s">
        <v>175</v>
      </c>
      <c r="I4" s="30" t="s">
        <v>176</v>
      </c>
      <c r="J4" s="30" t="s">
        <v>175</v>
      </c>
      <c r="K4" s="30" t="s">
        <v>176</v>
      </c>
      <c r="L4" s="30" t="s">
        <v>175</v>
      </c>
      <c r="M4" s="30" t="s">
        <v>176</v>
      </c>
      <c r="N4" s="30" t="s">
        <v>175</v>
      </c>
      <c r="O4" s="30" t="s">
        <v>176</v>
      </c>
      <c r="P4" s="30" t="s">
        <v>175</v>
      </c>
      <c r="Q4" s="30" t="s">
        <v>176</v>
      </c>
      <c r="R4" s="30"/>
    </row>
    <row r="5" ht="17.1" customHeight="1" spans="1:18">
      <c r="A5" s="30"/>
      <c r="B5" s="30"/>
      <c r="C5" s="30"/>
      <c r="D5" s="57" t="s">
        <v>60</v>
      </c>
      <c r="E5" s="58">
        <f>F5+G5+Q5</f>
        <v>8045.35</v>
      </c>
      <c r="F5" s="59">
        <f>F6+F15+F18+F23+F26+F33+F37+F40+F48+F62+F68+F71</f>
        <v>1635.47</v>
      </c>
      <c r="G5" s="59">
        <f>G6+G15+G18+G23+G26+G33+G37+G40+G48+G62+G68+G71</f>
        <v>783.61</v>
      </c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9">
        <v>0</v>
      </c>
      <c r="P5" s="59">
        <v>0</v>
      </c>
      <c r="Q5" s="58">
        <f>Q6+Q15+Q18+Q23+Q26+Q33+Q37+Q40+Q48+Q62+Q68+Q71</f>
        <v>5626.27</v>
      </c>
      <c r="R5" s="59"/>
    </row>
    <row r="6" ht="17.1" customHeight="1" spans="1:18">
      <c r="A6" s="42" t="s">
        <v>70</v>
      </c>
      <c r="B6" s="42"/>
      <c r="C6" s="42"/>
      <c r="D6" s="60" t="s">
        <v>71</v>
      </c>
      <c r="E6" s="51">
        <f>SUM(F6:Q6)</f>
        <v>876.33</v>
      </c>
      <c r="F6" s="51">
        <f>F7+F13</f>
        <v>586.32</v>
      </c>
      <c r="G6" s="51">
        <f>G7+G13</f>
        <v>32.1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f>Q7+Q13</f>
        <v>257.91</v>
      </c>
      <c r="R6" s="51"/>
    </row>
    <row r="7" ht="17.1" customHeight="1" spans="1:18">
      <c r="A7" s="42"/>
      <c r="B7" s="42" t="s">
        <v>72</v>
      </c>
      <c r="C7" s="42"/>
      <c r="D7" s="60" t="s">
        <v>73</v>
      </c>
      <c r="E7" s="51">
        <f t="shared" ref="E7:E38" si="0">SUM(F7:Q7)</f>
        <v>870.85</v>
      </c>
      <c r="F7" s="51">
        <f>F8+F9+F10+F12+F11</f>
        <v>586.32</v>
      </c>
      <c r="G7" s="51">
        <f>G8+G9+G10+G12+G11</f>
        <v>28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f>Q8+Q9+Q10+Q12+Q11</f>
        <v>256.53</v>
      </c>
      <c r="R7" s="51"/>
    </row>
    <row r="8" ht="17.1" customHeight="1" spans="1:18">
      <c r="A8" s="42"/>
      <c r="B8" s="42"/>
      <c r="C8" s="42" t="s">
        <v>74</v>
      </c>
      <c r="D8" s="60" t="s">
        <v>75</v>
      </c>
      <c r="E8" s="51">
        <f t="shared" si="0"/>
        <v>480.93</v>
      </c>
      <c r="F8" s="51">
        <v>480.93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/>
    </row>
    <row r="9" ht="17.1" customHeight="1" spans="1:18">
      <c r="A9" s="42"/>
      <c r="B9" s="42"/>
      <c r="C9" s="42" t="s">
        <v>76</v>
      </c>
      <c r="D9" s="60" t="s">
        <v>77</v>
      </c>
      <c r="E9" s="51">
        <f t="shared" si="0"/>
        <v>28</v>
      </c>
      <c r="F9" s="51">
        <v>0</v>
      </c>
      <c r="G9" s="51">
        <v>28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/>
    </row>
    <row r="10" ht="17.1" customHeight="1" spans="1:18">
      <c r="A10" s="42"/>
      <c r="B10" s="42"/>
      <c r="C10" s="42" t="s">
        <v>78</v>
      </c>
      <c r="D10" s="60" t="s">
        <v>79</v>
      </c>
      <c r="E10" s="51">
        <f t="shared" si="0"/>
        <v>105.39</v>
      </c>
      <c r="F10" s="51">
        <v>105.39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/>
    </row>
    <row r="11" ht="17.1" customHeight="1" spans="1:18">
      <c r="A11" s="42"/>
      <c r="B11" s="42"/>
      <c r="C11" s="42">
        <v>2010399</v>
      </c>
      <c r="D11" s="60" t="s">
        <v>80</v>
      </c>
      <c r="E11" s="51">
        <f t="shared" si="0"/>
        <v>254.92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254.92</v>
      </c>
      <c r="R11" s="51"/>
    </row>
    <row r="12" ht="17.1" customHeight="1" spans="1:18">
      <c r="A12" s="42"/>
      <c r="B12" s="42"/>
      <c r="C12" s="42">
        <v>2010507</v>
      </c>
      <c r="D12" s="60" t="s">
        <v>81</v>
      </c>
      <c r="E12" s="51">
        <f t="shared" si="0"/>
        <v>1.61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1.61</v>
      </c>
      <c r="R12" s="51"/>
    </row>
    <row r="13" ht="17.1" customHeight="1" spans="1:18">
      <c r="A13" s="42"/>
      <c r="B13" s="42" t="s">
        <v>82</v>
      </c>
      <c r="C13" s="42"/>
      <c r="D13" s="60" t="s">
        <v>83</v>
      </c>
      <c r="E13" s="51">
        <f t="shared" si="0"/>
        <v>5.48</v>
      </c>
      <c r="F13" s="51">
        <f t="shared" ref="F13:F16" si="1">F14</f>
        <v>0</v>
      </c>
      <c r="G13" s="51">
        <f t="shared" ref="G13:G16" si="2">G14</f>
        <v>4.1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f>Q14</f>
        <v>1.38</v>
      </c>
      <c r="R13" s="51"/>
    </row>
    <row r="14" ht="17.1" customHeight="1" spans="1:18">
      <c r="A14" s="42"/>
      <c r="B14" s="42"/>
      <c r="C14" s="42" t="s">
        <v>84</v>
      </c>
      <c r="D14" s="60" t="s">
        <v>85</v>
      </c>
      <c r="E14" s="51">
        <f t="shared" si="0"/>
        <v>5.48</v>
      </c>
      <c r="F14" s="51">
        <v>0</v>
      </c>
      <c r="G14" s="51">
        <v>4.1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1.38</v>
      </c>
      <c r="R14" s="51"/>
    </row>
    <row r="15" ht="17.1" customHeight="1" spans="1:18">
      <c r="A15" s="42" t="s">
        <v>86</v>
      </c>
      <c r="B15" s="42"/>
      <c r="C15" s="42"/>
      <c r="D15" s="60" t="s">
        <v>87</v>
      </c>
      <c r="E15" s="51">
        <f t="shared" si="0"/>
        <v>8.2</v>
      </c>
      <c r="F15" s="51">
        <f t="shared" si="1"/>
        <v>0</v>
      </c>
      <c r="G15" s="51">
        <f t="shared" si="2"/>
        <v>8.2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f>Q16</f>
        <v>0</v>
      </c>
      <c r="R15" s="51"/>
    </row>
    <row r="16" ht="17.1" customHeight="1" spans="1:18">
      <c r="A16" s="42"/>
      <c r="B16" s="42" t="s">
        <v>88</v>
      </c>
      <c r="C16" s="42"/>
      <c r="D16" s="60" t="s">
        <v>89</v>
      </c>
      <c r="E16" s="51">
        <f t="shared" si="0"/>
        <v>8.2</v>
      </c>
      <c r="F16" s="51">
        <f t="shared" si="1"/>
        <v>0</v>
      </c>
      <c r="G16" s="51">
        <f t="shared" si="2"/>
        <v>8.2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/>
    </row>
    <row r="17" ht="17.1" customHeight="1" spans="1:18">
      <c r="A17" s="42"/>
      <c r="B17" s="42"/>
      <c r="C17" s="42" t="s">
        <v>90</v>
      </c>
      <c r="D17" s="60" t="s">
        <v>91</v>
      </c>
      <c r="E17" s="51">
        <f t="shared" si="0"/>
        <v>8.2</v>
      </c>
      <c r="F17" s="51">
        <v>0</v>
      </c>
      <c r="G17" s="51">
        <v>8.2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/>
    </row>
    <row r="18" ht="17.1" customHeight="1" spans="1:18">
      <c r="A18" s="42" t="s">
        <v>92</v>
      </c>
      <c r="B18" s="42"/>
      <c r="C18" s="42"/>
      <c r="D18" s="60" t="s">
        <v>93</v>
      </c>
      <c r="E18" s="51">
        <f t="shared" si="0"/>
        <v>23.02</v>
      </c>
      <c r="F18" s="51">
        <f>F19+F21</f>
        <v>22.89</v>
      </c>
      <c r="G18" s="51">
        <f>G19+G21</f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f>Q19+Q21</f>
        <v>0.13</v>
      </c>
      <c r="R18" s="51"/>
    </row>
    <row r="19" ht="17.1" customHeight="1" spans="1:18">
      <c r="A19" s="42"/>
      <c r="B19" s="42" t="s">
        <v>94</v>
      </c>
      <c r="C19" s="42"/>
      <c r="D19" s="60" t="s">
        <v>95</v>
      </c>
      <c r="E19" s="51">
        <f t="shared" si="0"/>
        <v>22.89</v>
      </c>
      <c r="F19" s="51">
        <f t="shared" ref="F19:F24" si="3">F20</f>
        <v>22.89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/>
    </row>
    <row r="20" ht="17.1" customHeight="1" spans="1:18">
      <c r="A20" s="42"/>
      <c r="B20" s="42"/>
      <c r="C20" s="42" t="s">
        <v>96</v>
      </c>
      <c r="D20" s="60" t="s">
        <v>79</v>
      </c>
      <c r="E20" s="51">
        <f t="shared" si="0"/>
        <v>22.89</v>
      </c>
      <c r="F20" s="51">
        <v>22.89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/>
    </row>
    <row r="21" ht="17.1" customHeight="1" spans="1:18">
      <c r="A21" s="42"/>
      <c r="B21" s="42">
        <v>20406</v>
      </c>
      <c r="C21" s="42"/>
      <c r="D21" s="60" t="s">
        <v>97</v>
      </c>
      <c r="E21" s="51">
        <f t="shared" si="0"/>
        <v>0.13</v>
      </c>
      <c r="F21" s="51">
        <f t="shared" si="3"/>
        <v>0</v>
      </c>
      <c r="G21" s="51">
        <f t="shared" ref="G21:G24" si="4">G22</f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f>Q22</f>
        <v>0.13</v>
      </c>
      <c r="R21" s="51"/>
    </row>
    <row r="22" ht="17.1" customHeight="1" spans="1:18">
      <c r="A22" s="42"/>
      <c r="B22" s="42"/>
      <c r="C22" s="42">
        <v>2040699</v>
      </c>
      <c r="D22" s="60" t="s">
        <v>98</v>
      </c>
      <c r="E22" s="51">
        <f t="shared" si="0"/>
        <v>0.13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0.13</v>
      </c>
      <c r="R22" s="51"/>
    </row>
    <row r="23" ht="17.1" customHeight="1" spans="1:18">
      <c r="A23" s="42">
        <v>207</v>
      </c>
      <c r="B23" s="42"/>
      <c r="C23" s="42"/>
      <c r="D23" s="61" t="s">
        <v>99</v>
      </c>
      <c r="E23" s="51">
        <f t="shared" si="0"/>
        <v>2</v>
      </c>
      <c r="F23" s="51">
        <f t="shared" si="3"/>
        <v>0</v>
      </c>
      <c r="G23" s="51">
        <f t="shared" si="4"/>
        <v>2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/>
    </row>
    <row r="24" ht="19.5" customHeight="1" spans="1:18">
      <c r="A24" s="42"/>
      <c r="B24" s="42">
        <v>20702</v>
      </c>
      <c r="C24" s="42"/>
      <c r="D24" s="62" t="s">
        <v>100</v>
      </c>
      <c r="E24" s="51">
        <f t="shared" si="0"/>
        <v>2</v>
      </c>
      <c r="F24" s="51">
        <f t="shared" si="3"/>
        <v>0</v>
      </c>
      <c r="G24" s="51">
        <f t="shared" si="4"/>
        <v>2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/>
    </row>
    <row r="25" ht="17.1" customHeight="1" spans="1:18">
      <c r="A25" s="42"/>
      <c r="B25" s="42"/>
      <c r="C25" s="42">
        <v>2070204</v>
      </c>
      <c r="D25" s="60" t="s">
        <v>101</v>
      </c>
      <c r="E25" s="51">
        <f t="shared" si="0"/>
        <v>2</v>
      </c>
      <c r="F25" s="51">
        <v>0</v>
      </c>
      <c r="G25" s="51">
        <v>2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/>
    </row>
    <row r="26" ht="17.1" customHeight="1" spans="1:18">
      <c r="A26" s="42" t="s">
        <v>102</v>
      </c>
      <c r="B26" s="42"/>
      <c r="C26" s="42"/>
      <c r="D26" s="60" t="s">
        <v>103</v>
      </c>
      <c r="E26" s="51">
        <f t="shared" si="0"/>
        <v>108.31</v>
      </c>
      <c r="F26" s="51">
        <f>F27+F29+F31</f>
        <v>105.03</v>
      </c>
      <c r="G26" s="51">
        <f>G27+G29+G31</f>
        <v>3.28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/>
    </row>
    <row r="27" ht="17.1" customHeight="1" spans="1:18">
      <c r="A27" s="42"/>
      <c r="B27" s="42" t="s">
        <v>104</v>
      </c>
      <c r="C27" s="42"/>
      <c r="D27" s="60" t="s">
        <v>105</v>
      </c>
      <c r="E27" s="51">
        <f t="shared" si="0"/>
        <v>103.39</v>
      </c>
      <c r="F27" s="51">
        <f t="shared" ref="F27:F31" si="5">F28</f>
        <v>103.39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/>
    </row>
    <row r="28" ht="17.1" customHeight="1" spans="1:18">
      <c r="A28" s="42"/>
      <c r="B28" s="42"/>
      <c r="C28" s="42" t="s">
        <v>106</v>
      </c>
      <c r="D28" s="60" t="s">
        <v>107</v>
      </c>
      <c r="E28" s="51">
        <f t="shared" si="0"/>
        <v>103.39</v>
      </c>
      <c r="F28" s="51">
        <v>103.39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/>
    </row>
    <row r="29" ht="17.1" customHeight="1" spans="1:18">
      <c r="A29" s="42"/>
      <c r="B29" s="42">
        <v>20807</v>
      </c>
      <c r="C29" s="42"/>
      <c r="D29" s="60" t="s">
        <v>108</v>
      </c>
      <c r="E29" s="51">
        <f t="shared" si="0"/>
        <v>1.64</v>
      </c>
      <c r="F29" s="51">
        <f t="shared" si="5"/>
        <v>1.64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/>
    </row>
    <row r="30" ht="17.1" customHeight="1" spans="1:18">
      <c r="A30" s="42"/>
      <c r="B30" s="42"/>
      <c r="C30" s="42">
        <v>2080705</v>
      </c>
      <c r="D30" s="60" t="s">
        <v>109</v>
      </c>
      <c r="E30" s="51">
        <f t="shared" si="0"/>
        <v>1.64</v>
      </c>
      <c r="F30" s="51">
        <v>1.64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/>
    </row>
    <row r="31" ht="17.1" customHeight="1" spans="1:18">
      <c r="A31" s="42"/>
      <c r="B31" s="42" t="s">
        <v>110</v>
      </c>
      <c r="C31" s="42"/>
      <c r="D31" s="60" t="s">
        <v>111</v>
      </c>
      <c r="E31" s="51">
        <f t="shared" si="0"/>
        <v>3.28</v>
      </c>
      <c r="F31" s="51">
        <f t="shared" si="5"/>
        <v>0</v>
      </c>
      <c r="G31" s="51">
        <f>G32</f>
        <v>3.28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/>
    </row>
    <row r="32" ht="17.1" customHeight="1" spans="1:18">
      <c r="A32" s="42"/>
      <c r="B32" s="42"/>
      <c r="C32" s="42" t="s">
        <v>112</v>
      </c>
      <c r="D32" s="60" t="s">
        <v>113</v>
      </c>
      <c r="E32" s="51">
        <f t="shared" si="0"/>
        <v>3.28</v>
      </c>
      <c r="F32" s="51">
        <v>0</v>
      </c>
      <c r="G32" s="51">
        <v>3.28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/>
    </row>
    <row r="33" ht="17.1" customHeight="1" spans="1:18">
      <c r="A33" s="42" t="s">
        <v>114</v>
      </c>
      <c r="B33" s="42"/>
      <c r="C33" s="42"/>
      <c r="D33" s="60" t="s">
        <v>115</v>
      </c>
      <c r="E33" s="51">
        <f t="shared" si="0"/>
        <v>68.45</v>
      </c>
      <c r="F33" s="51">
        <f t="shared" ref="F33:F38" si="6">F34</f>
        <v>68.45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/>
    </row>
    <row r="34" ht="17.1" customHeight="1" spans="1:18">
      <c r="A34" s="42"/>
      <c r="B34" s="42" t="s">
        <v>116</v>
      </c>
      <c r="C34" s="42"/>
      <c r="D34" s="60" t="s">
        <v>117</v>
      </c>
      <c r="E34" s="51">
        <f t="shared" si="0"/>
        <v>68.45</v>
      </c>
      <c r="F34" s="51">
        <f>F35+F36</f>
        <v>68.45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/>
    </row>
    <row r="35" ht="17.1" customHeight="1" spans="1:18">
      <c r="A35" s="42"/>
      <c r="B35" s="42"/>
      <c r="C35" s="42" t="s">
        <v>118</v>
      </c>
      <c r="D35" s="60" t="s">
        <v>119</v>
      </c>
      <c r="E35" s="51">
        <f t="shared" si="0"/>
        <v>46.13</v>
      </c>
      <c r="F35" s="51">
        <v>46.13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/>
    </row>
    <row r="36" ht="17.1" customHeight="1" spans="1:18">
      <c r="A36" s="42"/>
      <c r="B36" s="42"/>
      <c r="C36" s="42" t="s">
        <v>120</v>
      </c>
      <c r="D36" s="60" t="s">
        <v>121</v>
      </c>
      <c r="E36" s="51">
        <f t="shared" si="0"/>
        <v>22.32</v>
      </c>
      <c r="F36" s="51">
        <v>22.32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/>
    </row>
    <row r="37" ht="17.1" customHeight="1" spans="1:18">
      <c r="A37" s="42" t="s">
        <v>122</v>
      </c>
      <c r="B37" s="42"/>
      <c r="C37" s="42"/>
      <c r="D37" s="60" t="s">
        <v>123</v>
      </c>
      <c r="E37" s="51">
        <f t="shared" si="0"/>
        <v>2.42</v>
      </c>
      <c r="F37" s="51">
        <f t="shared" si="6"/>
        <v>0</v>
      </c>
      <c r="G37" s="51">
        <f t="shared" ref="G37:G41" si="7">G38</f>
        <v>2.42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/>
    </row>
    <row r="38" ht="17.1" customHeight="1" spans="1:18">
      <c r="A38" s="42"/>
      <c r="B38" s="42">
        <v>21102</v>
      </c>
      <c r="C38" s="42"/>
      <c r="D38" s="60" t="s">
        <v>124</v>
      </c>
      <c r="E38" s="51">
        <f t="shared" si="0"/>
        <v>2.42</v>
      </c>
      <c r="F38" s="51">
        <f t="shared" si="6"/>
        <v>0</v>
      </c>
      <c r="G38" s="51">
        <f t="shared" si="7"/>
        <v>2.42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/>
    </row>
    <row r="39" ht="17.1" customHeight="1" spans="1:18">
      <c r="A39" s="42"/>
      <c r="B39" s="42"/>
      <c r="C39" s="42">
        <v>2110299</v>
      </c>
      <c r="D39" s="60" t="s">
        <v>125</v>
      </c>
      <c r="E39" s="51">
        <f t="shared" ref="E39:E70" si="8">SUM(F39:Q39)</f>
        <v>2.42</v>
      </c>
      <c r="F39" s="51">
        <v>0</v>
      </c>
      <c r="G39" s="51">
        <v>2.42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/>
    </row>
    <row r="40" ht="17.1" customHeight="1" spans="1:18">
      <c r="A40" s="42" t="s">
        <v>126</v>
      </c>
      <c r="B40" s="42"/>
      <c r="C40" s="42"/>
      <c r="D40" s="60" t="s">
        <v>127</v>
      </c>
      <c r="E40" s="51">
        <f t="shared" si="8"/>
        <v>186.9</v>
      </c>
      <c r="F40" s="51">
        <f>F41+F46+F43</f>
        <v>44.41</v>
      </c>
      <c r="G40" s="51">
        <f>G41+G46+G43</f>
        <v>22.49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f>Q41+Q46+Q43</f>
        <v>120</v>
      </c>
      <c r="R40" s="51"/>
    </row>
    <row r="41" ht="17.1" customHeight="1" spans="1:18">
      <c r="A41" s="42"/>
      <c r="B41" s="42" t="s">
        <v>128</v>
      </c>
      <c r="C41" s="42"/>
      <c r="D41" s="60" t="s">
        <v>129</v>
      </c>
      <c r="E41" s="51">
        <f t="shared" si="8"/>
        <v>44.41</v>
      </c>
      <c r="F41" s="51">
        <f>F42</f>
        <v>44.41</v>
      </c>
      <c r="G41" s="51">
        <f t="shared" si="7"/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/>
    </row>
    <row r="42" ht="17.1" customHeight="1" spans="1:18">
      <c r="A42" s="42"/>
      <c r="B42" s="42"/>
      <c r="C42" s="42">
        <v>2120199</v>
      </c>
      <c r="D42" s="60" t="s">
        <v>130</v>
      </c>
      <c r="E42" s="51">
        <f t="shared" si="8"/>
        <v>44.41</v>
      </c>
      <c r="F42" s="51">
        <v>44.41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/>
    </row>
    <row r="43" ht="17.1" customHeight="1" spans="1:18">
      <c r="A43" s="42"/>
      <c r="B43" s="42">
        <v>21203</v>
      </c>
      <c r="C43" s="42"/>
      <c r="D43" s="60"/>
      <c r="E43" s="51">
        <f t="shared" si="8"/>
        <v>120</v>
      </c>
      <c r="F43" s="51">
        <f>F44+F45</f>
        <v>0</v>
      </c>
      <c r="G43" s="51">
        <f>G44+G45</f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f>Q44+Q45</f>
        <v>120</v>
      </c>
      <c r="R43" s="51"/>
    </row>
    <row r="44" ht="17.1" customHeight="1" spans="1:18">
      <c r="A44" s="42"/>
      <c r="B44" s="42"/>
      <c r="C44" s="42">
        <v>2120303</v>
      </c>
      <c r="D44" s="60" t="s">
        <v>131</v>
      </c>
      <c r="E44" s="51">
        <f t="shared" si="8"/>
        <v>60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60</v>
      </c>
      <c r="R44" s="51"/>
    </row>
    <row r="45" ht="17.1" customHeight="1" spans="1:18">
      <c r="A45" s="42"/>
      <c r="B45" s="42"/>
      <c r="C45" s="42">
        <v>2120399</v>
      </c>
      <c r="D45" s="60" t="s">
        <v>132</v>
      </c>
      <c r="E45" s="51">
        <f t="shared" si="8"/>
        <v>60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60</v>
      </c>
      <c r="R45" s="51"/>
    </row>
    <row r="46" ht="17.1" customHeight="1" spans="1:18">
      <c r="A46" s="42"/>
      <c r="B46" s="42" t="s">
        <v>133</v>
      </c>
      <c r="C46" s="42"/>
      <c r="D46" s="60" t="s">
        <v>134</v>
      </c>
      <c r="E46" s="51">
        <f t="shared" si="8"/>
        <v>22.49</v>
      </c>
      <c r="F46" s="51">
        <f>F47</f>
        <v>0</v>
      </c>
      <c r="G46" s="51">
        <f>G47</f>
        <v>22.49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/>
    </row>
    <row r="47" ht="17.1" customHeight="1" spans="1:18">
      <c r="A47" s="42"/>
      <c r="B47" s="42"/>
      <c r="C47" s="42" t="s">
        <v>135</v>
      </c>
      <c r="D47" s="60" t="s">
        <v>134</v>
      </c>
      <c r="E47" s="51">
        <f t="shared" si="8"/>
        <v>22.49</v>
      </c>
      <c r="F47" s="51">
        <v>0</v>
      </c>
      <c r="G47" s="51">
        <v>22.49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/>
    </row>
    <row r="48" ht="17.1" customHeight="1" spans="1:18">
      <c r="A48" s="42" t="s">
        <v>136</v>
      </c>
      <c r="B48" s="42"/>
      <c r="C48" s="42"/>
      <c r="D48" s="60" t="s">
        <v>137</v>
      </c>
      <c r="E48" s="51">
        <f t="shared" si="8"/>
        <v>1495.69</v>
      </c>
      <c r="F48" s="51">
        <f>F49+F56+F58+F51+F60+F54</f>
        <v>594.79</v>
      </c>
      <c r="G48" s="51">
        <f>G49+G56+G58+G51+G60+G54</f>
        <v>703.12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f>Q49+Q56+Q58+Q51+Q60+Q54</f>
        <v>197.78</v>
      </c>
      <c r="R48" s="51"/>
    </row>
    <row r="49" ht="17.1" customHeight="1" spans="1:18">
      <c r="A49" s="42"/>
      <c r="B49" s="42" t="s">
        <v>138</v>
      </c>
      <c r="C49" s="42"/>
      <c r="D49" s="60" t="s">
        <v>139</v>
      </c>
      <c r="E49" s="51">
        <f t="shared" si="8"/>
        <v>354.55</v>
      </c>
      <c r="F49" s="51">
        <f>F50</f>
        <v>354.55</v>
      </c>
      <c r="G49" s="51">
        <f>G50</f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/>
    </row>
    <row r="50" ht="17.1" customHeight="1" spans="1:18">
      <c r="A50" s="42"/>
      <c r="B50" s="42"/>
      <c r="C50" s="42" t="s">
        <v>140</v>
      </c>
      <c r="D50" s="60" t="s">
        <v>79</v>
      </c>
      <c r="E50" s="51">
        <f t="shared" si="8"/>
        <v>354.55</v>
      </c>
      <c r="F50" s="51">
        <v>354.55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/>
    </row>
    <row r="51" ht="17.1" customHeight="1" spans="1:18">
      <c r="A51" s="42"/>
      <c r="B51" s="42">
        <v>21302</v>
      </c>
      <c r="C51" s="42"/>
      <c r="D51" s="60" t="s">
        <v>141</v>
      </c>
      <c r="E51" s="51">
        <f t="shared" si="8"/>
        <v>179.47</v>
      </c>
      <c r="F51" s="51">
        <f>F52+F53</f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f>Q52+Q53</f>
        <v>179.47</v>
      </c>
      <c r="R51" s="51"/>
    </row>
    <row r="52" ht="17.1" customHeight="1" spans="1:18">
      <c r="A52" s="42"/>
      <c r="B52" s="42"/>
      <c r="C52" s="42">
        <v>2130238</v>
      </c>
      <c r="D52" s="60" t="s">
        <v>142</v>
      </c>
      <c r="E52" s="51">
        <f t="shared" si="8"/>
        <v>5.4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5.4</v>
      </c>
      <c r="R52" s="51"/>
    </row>
    <row r="53" ht="17.1" customHeight="1" spans="1:18">
      <c r="A53" s="42"/>
      <c r="B53" s="42"/>
      <c r="C53" s="42">
        <v>2130299</v>
      </c>
      <c r="D53" s="60" t="s">
        <v>143</v>
      </c>
      <c r="E53" s="51">
        <f t="shared" si="8"/>
        <v>174.07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174.07</v>
      </c>
      <c r="R53" s="51"/>
    </row>
    <row r="54" ht="17.1" customHeight="1" spans="1:18">
      <c r="A54" s="42"/>
      <c r="B54" s="42">
        <v>21303</v>
      </c>
      <c r="C54" s="42"/>
      <c r="D54" s="60" t="s">
        <v>144</v>
      </c>
      <c r="E54" s="51">
        <f t="shared" si="8"/>
        <v>0.4</v>
      </c>
      <c r="F54" s="51">
        <f t="shared" ref="F54:F58" si="9">F55</f>
        <v>0</v>
      </c>
      <c r="G54" s="51">
        <f t="shared" ref="G54:G58" si="10">G55</f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f>Q55</f>
        <v>0.4</v>
      </c>
      <c r="R54" s="51"/>
    </row>
    <row r="55" spans="1:18">
      <c r="A55" s="42"/>
      <c r="B55" s="42"/>
      <c r="C55" s="42">
        <v>2130335</v>
      </c>
      <c r="D55" s="60" t="s">
        <v>145</v>
      </c>
      <c r="E55" s="51">
        <f t="shared" si="8"/>
        <v>0.4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0.4</v>
      </c>
      <c r="R55" s="45"/>
    </row>
    <row r="56" spans="1:18">
      <c r="A56" s="42"/>
      <c r="B56" s="42">
        <v>21305</v>
      </c>
      <c r="C56" s="42"/>
      <c r="D56" s="60" t="s">
        <v>146</v>
      </c>
      <c r="E56" s="51">
        <f t="shared" si="8"/>
        <v>703.12</v>
      </c>
      <c r="F56" s="51">
        <f t="shared" si="9"/>
        <v>0</v>
      </c>
      <c r="G56" s="51">
        <f t="shared" si="10"/>
        <v>703.12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45"/>
    </row>
    <row r="57" spans="1:18">
      <c r="A57" s="42"/>
      <c r="B57" s="42"/>
      <c r="C57" s="42">
        <v>21300504</v>
      </c>
      <c r="D57" s="60" t="s">
        <v>147</v>
      </c>
      <c r="E57" s="51">
        <f t="shared" si="8"/>
        <v>703.12</v>
      </c>
      <c r="F57" s="51">
        <v>0</v>
      </c>
      <c r="G57" s="51">
        <v>703.12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45"/>
    </row>
    <row r="58" spans="1:18">
      <c r="A58" s="42"/>
      <c r="B58" s="42" t="s">
        <v>148</v>
      </c>
      <c r="C58" s="42"/>
      <c r="D58" s="60" t="s">
        <v>149</v>
      </c>
      <c r="E58" s="51">
        <f t="shared" si="8"/>
        <v>240.24</v>
      </c>
      <c r="F58" s="51">
        <f t="shared" si="9"/>
        <v>240.24</v>
      </c>
      <c r="G58" s="51">
        <f t="shared" si="10"/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45"/>
    </row>
    <row r="59" spans="1:18">
      <c r="A59" s="42"/>
      <c r="B59" s="42"/>
      <c r="C59" s="42" t="s">
        <v>150</v>
      </c>
      <c r="D59" s="60" t="s">
        <v>151</v>
      </c>
      <c r="E59" s="51">
        <f t="shared" si="8"/>
        <v>240.24</v>
      </c>
      <c r="F59" s="51">
        <v>240.24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45"/>
    </row>
    <row r="60" spans="1:18">
      <c r="A60" s="42"/>
      <c r="B60" s="42">
        <v>21399</v>
      </c>
      <c r="C60" s="42"/>
      <c r="D60" s="60" t="s">
        <v>152</v>
      </c>
      <c r="E60" s="51">
        <f t="shared" si="8"/>
        <v>17.91</v>
      </c>
      <c r="F60" s="51">
        <f>F61</f>
        <v>0</v>
      </c>
      <c r="G60" s="51">
        <f>G61</f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f>Q61</f>
        <v>17.91</v>
      </c>
      <c r="R60" s="45"/>
    </row>
    <row r="61" spans="1:18">
      <c r="A61" s="42"/>
      <c r="B61" s="42"/>
      <c r="C61" s="42">
        <v>2139999</v>
      </c>
      <c r="D61" s="60" t="s">
        <v>152</v>
      </c>
      <c r="E61" s="51">
        <f t="shared" si="8"/>
        <v>17.91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17.91</v>
      </c>
      <c r="R61" s="45"/>
    </row>
    <row r="62" spans="1:18">
      <c r="A62" s="42" t="s">
        <v>153</v>
      </c>
      <c r="B62" s="42"/>
      <c r="C62" s="42"/>
      <c r="D62" s="60" t="s">
        <v>154</v>
      </c>
      <c r="E62" s="51">
        <f t="shared" si="8"/>
        <v>297.47</v>
      </c>
      <c r="F62" s="51">
        <f>F65+F63</f>
        <v>213.58</v>
      </c>
      <c r="G62" s="51">
        <f>G65+G63</f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f>Q65+Q63</f>
        <v>83.89</v>
      </c>
      <c r="R62" s="45"/>
    </row>
    <row r="63" spans="1:18">
      <c r="A63" s="42"/>
      <c r="B63" s="42">
        <v>22101</v>
      </c>
      <c r="C63" s="42"/>
      <c r="D63" s="60" t="s">
        <v>155</v>
      </c>
      <c r="E63" s="51">
        <f t="shared" si="8"/>
        <v>83.89</v>
      </c>
      <c r="F63" s="51">
        <f>F64</f>
        <v>0</v>
      </c>
      <c r="G63" s="51">
        <f>G64</f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f>Q64</f>
        <v>83.89</v>
      </c>
      <c r="R63" s="45"/>
    </row>
    <row r="64" spans="1:18">
      <c r="A64" s="42"/>
      <c r="B64" s="42"/>
      <c r="C64" s="42"/>
      <c r="D64" s="60" t="s">
        <v>156</v>
      </c>
      <c r="E64" s="51">
        <f t="shared" si="8"/>
        <v>83.89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83.89</v>
      </c>
      <c r="R64" s="45"/>
    </row>
    <row r="65" spans="1:18">
      <c r="A65" s="42"/>
      <c r="B65" s="42" t="s">
        <v>157</v>
      </c>
      <c r="C65" s="42"/>
      <c r="D65" s="60" t="s">
        <v>158</v>
      </c>
      <c r="E65" s="51">
        <f t="shared" si="8"/>
        <v>213.58</v>
      </c>
      <c r="F65" s="54">
        <f>F66+F67</f>
        <v>213.58</v>
      </c>
      <c r="G65" s="63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45"/>
    </row>
    <row r="66" spans="1:18">
      <c r="A66" s="42"/>
      <c r="B66" s="42"/>
      <c r="C66" s="42" t="s">
        <v>159</v>
      </c>
      <c r="D66" s="60" t="s">
        <v>160</v>
      </c>
      <c r="E66" s="51">
        <f t="shared" si="8"/>
        <v>95.38</v>
      </c>
      <c r="F66" s="54">
        <v>95.38</v>
      </c>
      <c r="G66" s="63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45"/>
    </row>
    <row r="67" spans="1:18">
      <c r="A67" s="42"/>
      <c r="B67" s="42"/>
      <c r="C67" s="42">
        <v>2210203</v>
      </c>
      <c r="D67" s="60" t="s">
        <v>161</v>
      </c>
      <c r="E67" s="51">
        <f t="shared" si="8"/>
        <v>118.2</v>
      </c>
      <c r="F67" s="54">
        <v>118.2</v>
      </c>
      <c r="G67" s="63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45"/>
    </row>
    <row r="68" spans="1:18">
      <c r="A68" s="42" t="s">
        <v>162</v>
      </c>
      <c r="B68" s="42"/>
      <c r="C68" s="42"/>
      <c r="D68" s="60" t="s">
        <v>163</v>
      </c>
      <c r="E68" s="51">
        <f t="shared" si="8"/>
        <v>10</v>
      </c>
      <c r="F68" s="54">
        <f t="shared" ref="F68:F72" si="11">F69</f>
        <v>0</v>
      </c>
      <c r="G68" s="54">
        <f t="shared" ref="G68:G72" si="12">G69</f>
        <v>10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45"/>
    </row>
    <row r="69" spans="1:18">
      <c r="A69" s="42"/>
      <c r="B69" s="42" t="s">
        <v>164</v>
      </c>
      <c r="C69" s="42"/>
      <c r="D69" s="60" t="s">
        <v>165</v>
      </c>
      <c r="E69" s="51">
        <f t="shared" si="8"/>
        <v>10</v>
      </c>
      <c r="F69" s="54">
        <f t="shared" si="11"/>
        <v>0</v>
      </c>
      <c r="G69" s="54">
        <f t="shared" si="12"/>
        <v>10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45"/>
    </row>
    <row r="70" spans="1:18">
      <c r="A70" s="42"/>
      <c r="B70" s="42"/>
      <c r="C70" s="42" t="s">
        <v>166</v>
      </c>
      <c r="D70" s="60" t="s">
        <v>167</v>
      </c>
      <c r="E70" s="51">
        <f t="shared" si="8"/>
        <v>10</v>
      </c>
      <c r="F70" s="54">
        <v>0</v>
      </c>
      <c r="G70" s="54">
        <v>10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45"/>
    </row>
    <row r="71" spans="1:18">
      <c r="A71" s="53">
        <v>229</v>
      </c>
      <c r="B71" s="54"/>
      <c r="C71" s="54"/>
      <c r="D71" s="64" t="s">
        <v>168</v>
      </c>
      <c r="E71" s="51">
        <f>SUM(F71:Q71)</f>
        <v>4966.56</v>
      </c>
      <c r="F71" s="54">
        <f t="shared" si="11"/>
        <v>0</v>
      </c>
      <c r="G71" s="54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4">
        <f>Q72</f>
        <v>4966.56</v>
      </c>
      <c r="R71" s="45"/>
    </row>
    <row r="72" spans="1:18">
      <c r="A72" s="55"/>
      <c r="B72" s="53">
        <v>22999</v>
      </c>
      <c r="C72" s="53"/>
      <c r="D72" s="64" t="s">
        <v>168</v>
      </c>
      <c r="E72" s="51">
        <f>SUM(F72:Q72)</f>
        <v>4966.56</v>
      </c>
      <c r="F72" s="45">
        <f t="shared" si="11"/>
        <v>0</v>
      </c>
      <c r="G72" s="45">
        <f t="shared" si="12"/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4">
        <f>Q73</f>
        <v>4966.56</v>
      </c>
      <c r="R72" s="45"/>
    </row>
    <row r="73" spans="1:18">
      <c r="A73" s="55"/>
      <c r="B73" s="53"/>
      <c r="C73" s="53">
        <v>229999</v>
      </c>
      <c r="D73" s="64" t="s">
        <v>168</v>
      </c>
      <c r="E73" s="51">
        <f>SUM(F73:Q73)</f>
        <v>4966.56</v>
      </c>
      <c r="F73" s="45">
        <v>0</v>
      </c>
      <c r="G73" s="45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4">
        <v>4966.56</v>
      </c>
      <c r="R73" s="45"/>
    </row>
  </sheetData>
  <mergeCells count="12">
    <mergeCell ref="A1:R1"/>
    <mergeCell ref="A3:C3"/>
    <mergeCell ref="F3:G3"/>
    <mergeCell ref="H3:I3"/>
    <mergeCell ref="J3:K3"/>
    <mergeCell ref="L3:M3"/>
    <mergeCell ref="N3:O3"/>
    <mergeCell ref="P3:Q3"/>
    <mergeCell ref="A72:A73"/>
    <mergeCell ref="D3:D4"/>
    <mergeCell ref="E3:E4"/>
    <mergeCell ref="R3:R4"/>
  </mergeCells>
  <printOptions horizontalCentered="1"/>
  <pageMargins left="0.751388888888889" right="0.751388888888889" top="1" bottom="1" header="0.5" footer="0.5"/>
  <pageSetup paperSize="9" scale="9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opLeftCell="A3" workbookViewId="0">
      <selection activeCell="D5" sqref="D5:D32"/>
    </sheetView>
  </sheetViews>
  <sheetFormatPr defaultColWidth="10" defaultRowHeight="13.5" outlineLevelCol="4"/>
  <cols>
    <col min="1" max="1" width="21.75" style="26" customWidth="1"/>
    <col min="2" max="2" width="11.125" style="26" customWidth="1"/>
    <col min="3" max="3" width="23.5" style="26" customWidth="1"/>
    <col min="4" max="4" width="11" style="26" customWidth="1"/>
    <col min="5" max="5" width="9.75" style="26" customWidth="1"/>
    <col min="6" max="16384" width="10" style="26"/>
  </cols>
  <sheetData>
    <row r="1" ht="22.7" customHeight="1" spans="1:4">
      <c r="A1" s="37" t="s">
        <v>177</v>
      </c>
      <c r="B1" s="37"/>
      <c r="C1" s="37"/>
      <c r="D1" s="37"/>
    </row>
    <row r="2" ht="17.1" customHeight="1" spans="1:5">
      <c r="A2" s="28"/>
      <c r="B2" s="28"/>
      <c r="C2" s="28"/>
      <c r="D2" s="29" t="s">
        <v>7</v>
      </c>
      <c r="E2" s="29"/>
    </row>
    <row r="3" ht="17.1" customHeight="1" spans="1:5">
      <c r="A3" s="30" t="s">
        <v>8</v>
      </c>
      <c r="B3" s="30"/>
      <c r="C3" s="30" t="s">
        <v>9</v>
      </c>
      <c r="D3" s="30"/>
      <c r="E3" s="30" t="s">
        <v>66</v>
      </c>
    </row>
    <row r="4" ht="17.1" customHeight="1" spans="1:5">
      <c r="A4" s="30" t="s">
        <v>178</v>
      </c>
      <c r="B4" s="30" t="s">
        <v>11</v>
      </c>
      <c r="C4" s="30" t="s">
        <v>178</v>
      </c>
      <c r="D4" s="30" t="s">
        <v>11</v>
      </c>
      <c r="E4" s="30"/>
    </row>
    <row r="5" ht="17.1" customHeight="1" spans="1:5">
      <c r="A5" s="32" t="s">
        <v>179</v>
      </c>
      <c r="B5" s="41">
        <v>2419.08</v>
      </c>
      <c r="C5" s="32" t="s">
        <v>13</v>
      </c>
      <c r="D5" s="56">
        <v>619.98</v>
      </c>
      <c r="E5" s="32"/>
    </row>
    <row r="6" ht="17.1" customHeight="1" spans="1:5">
      <c r="A6" s="32" t="s">
        <v>180</v>
      </c>
      <c r="B6" s="41">
        <v>2419.08</v>
      </c>
      <c r="C6" s="32" t="s">
        <v>15</v>
      </c>
      <c r="D6" s="56"/>
      <c r="E6" s="32"/>
    </row>
    <row r="7" ht="17.1" customHeight="1" spans="1:5">
      <c r="A7" s="32" t="s">
        <v>181</v>
      </c>
      <c r="B7" s="41">
        <v>0</v>
      </c>
      <c r="C7" s="32" t="s">
        <v>17</v>
      </c>
      <c r="D7" s="56">
        <v>8.2</v>
      </c>
      <c r="E7" s="32"/>
    </row>
    <row r="8" ht="17.1" customHeight="1" spans="1:5">
      <c r="A8" s="32" t="s">
        <v>182</v>
      </c>
      <c r="B8" s="41">
        <v>0</v>
      </c>
      <c r="C8" s="32" t="s">
        <v>19</v>
      </c>
      <c r="D8" s="56">
        <v>22.89</v>
      </c>
      <c r="E8" s="32"/>
    </row>
    <row r="9" ht="17.1" customHeight="1" spans="1:5">
      <c r="A9" s="32"/>
      <c r="B9" s="41"/>
      <c r="C9" s="32" t="s">
        <v>21</v>
      </c>
      <c r="D9" s="56"/>
      <c r="E9" s="32"/>
    </row>
    <row r="10" ht="17.1" customHeight="1" spans="1:5">
      <c r="A10" s="32"/>
      <c r="B10" s="41"/>
      <c r="C10" s="32" t="s">
        <v>23</v>
      </c>
      <c r="D10" s="56"/>
      <c r="E10" s="32"/>
    </row>
    <row r="11" ht="17.1" customHeight="1" spans="1:5">
      <c r="A11" s="32"/>
      <c r="B11" s="41"/>
      <c r="C11" s="32" t="s">
        <v>25</v>
      </c>
      <c r="D11" s="56">
        <v>2</v>
      </c>
      <c r="E11" s="32"/>
    </row>
    <row r="12" ht="17.1" customHeight="1" spans="1:5">
      <c r="A12" s="32"/>
      <c r="B12" s="41"/>
      <c r="C12" s="32" t="s">
        <v>27</v>
      </c>
      <c r="D12" s="56">
        <v>108.31</v>
      </c>
      <c r="E12" s="32"/>
    </row>
    <row r="13" ht="17.1" customHeight="1" spans="1:5">
      <c r="A13" s="32"/>
      <c r="B13" s="41"/>
      <c r="C13" s="32" t="s">
        <v>29</v>
      </c>
      <c r="D13" s="56">
        <v>68.45</v>
      </c>
      <c r="E13" s="32"/>
    </row>
    <row r="14" ht="17.1" customHeight="1" spans="1:5">
      <c r="A14" s="32"/>
      <c r="B14" s="41"/>
      <c r="C14" s="32" t="s">
        <v>31</v>
      </c>
      <c r="D14" s="56">
        <v>2.42</v>
      </c>
      <c r="E14" s="32"/>
    </row>
    <row r="15" ht="17.1" customHeight="1" spans="1:5">
      <c r="A15" s="32"/>
      <c r="B15" s="41"/>
      <c r="C15" s="32" t="s">
        <v>32</v>
      </c>
      <c r="D15" s="56">
        <v>186.9</v>
      </c>
      <c r="E15" s="32"/>
    </row>
    <row r="16" ht="17.1" customHeight="1" spans="1:5">
      <c r="A16" s="32"/>
      <c r="B16" s="41"/>
      <c r="C16" s="32" t="s">
        <v>33</v>
      </c>
      <c r="D16" s="56">
        <v>1303.71</v>
      </c>
      <c r="E16" s="32"/>
    </row>
    <row r="17" ht="17.1" customHeight="1" spans="1:5">
      <c r="A17" s="32"/>
      <c r="B17" s="41"/>
      <c r="C17" s="32" t="s">
        <v>34</v>
      </c>
      <c r="D17" s="56"/>
      <c r="E17" s="32"/>
    </row>
    <row r="18" ht="17.1" customHeight="1" spans="1:5">
      <c r="A18" s="32"/>
      <c r="B18" s="41"/>
      <c r="C18" s="32" t="s">
        <v>35</v>
      </c>
      <c r="D18" s="56"/>
      <c r="E18" s="32"/>
    </row>
    <row r="19" ht="17.1" customHeight="1" spans="1:5">
      <c r="A19" s="32"/>
      <c r="B19" s="41"/>
      <c r="C19" s="32" t="s">
        <v>36</v>
      </c>
      <c r="D19" s="56"/>
      <c r="E19" s="32"/>
    </row>
    <row r="20" ht="17.1" customHeight="1" spans="1:5">
      <c r="A20" s="32"/>
      <c r="B20" s="32"/>
      <c r="C20" s="32" t="s">
        <v>37</v>
      </c>
      <c r="D20" s="56"/>
      <c r="E20" s="32"/>
    </row>
    <row r="21" ht="17.1" customHeight="1" spans="1:5">
      <c r="A21" s="32"/>
      <c r="B21" s="32"/>
      <c r="C21" s="32" t="s">
        <v>38</v>
      </c>
      <c r="D21" s="56"/>
      <c r="E21" s="32"/>
    </row>
    <row r="22" ht="17.1" customHeight="1" spans="1:5">
      <c r="A22" s="32"/>
      <c r="B22" s="32"/>
      <c r="C22" s="32" t="s">
        <v>39</v>
      </c>
      <c r="D22" s="56"/>
      <c r="E22" s="32"/>
    </row>
    <row r="23" ht="17.1" customHeight="1" spans="1:5">
      <c r="A23" s="32"/>
      <c r="B23" s="32"/>
      <c r="C23" s="32" t="s">
        <v>40</v>
      </c>
      <c r="D23" s="56">
        <v>297.47</v>
      </c>
      <c r="E23" s="32"/>
    </row>
    <row r="24" ht="17.1" customHeight="1" spans="1:5">
      <c r="A24" s="32"/>
      <c r="B24" s="32"/>
      <c r="C24" s="32" t="s">
        <v>41</v>
      </c>
      <c r="D24" s="56"/>
      <c r="E24" s="32"/>
    </row>
    <row r="25" ht="17.1" customHeight="1" spans="1:5">
      <c r="A25" s="32"/>
      <c r="B25" s="32"/>
      <c r="C25" s="32" t="s">
        <v>42</v>
      </c>
      <c r="D25" s="56"/>
      <c r="E25" s="32"/>
    </row>
    <row r="26" ht="17.1" customHeight="1" spans="1:5">
      <c r="A26" s="32"/>
      <c r="B26" s="32"/>
      <c r="C26" s="32" t="s">
        <v>43</v>
      </c>
      <c r="D26" s="56">
        <v>10</v>
      </c>
      <c r="E26" s="32"/>
    </row>
    <row r="27" ht="17.1" customHeight="1" spans="1:5">
      <c r="A27" s="32"/>
      <c r="B27" s="32"/>
      <c r="C27" s="32" t="s">
        <v>44</v>
      </c>
      <c r="D27" s="56"/>
      <c r="E27" s="32"/>
    </row>
    <row r="28" ht="17.1" customHeight="1" spans="1:5">
      <c r="A28" s="32"/>
      <c r="B28" s="32"/>
      <c r="C28" s="32" t="s">
        <v>45</v>
      </c>
      <c r="D28" s="56"/>
      <c r="E28" s="32"/>
    </row>
    <row r="29" ht="17.1" customHeight="1" spans="1:5">
      <c r="A29" s="32"/>
      <c r="B29" s="32"/>
      <c r="C29" s="32" t="s">
        <v>46</v>
      </c>
      <c r="D29" s="56"/>
      <c r="E29" s="32"/>
    </row>
    <row r="30" ht="17.1" customHeight="1" spans="1:5">
      <c r="A30" s="32"/>
      <c r="B30" s="32"/>
      <c r="C30" s="32" t="s">
        <v>47</v>
      </c>
      <c r="D30" s="56"/>
      <c r="E30" s="32"/>
    </row>
    <row r="31" ht="17.1" customHeight="1" spans="1:5">
      <c r="A31" s="32" t="s">
        <v>183</v>
      </c>
      <c r="B31" s="32">
        <v>211.25</v>
      </c>
      <c r="C31" s="32" t="s">
        <v>48</v>
      </c>
      <c r="D31" s="56"/>
      <c r="E31" s="32"/>
    </row>
    <row r="32" ht="17.1" customHeight="1" spans="1:5">
      <c r="A32" s="32" t="s">
        <v>184</v>
      </c>
      <c r="B32" s="32">
        <v>211.25</v>
      </c>
      <c r="C32" s="32" t="s">
        <v>49</v>
      </c>
      <c r="D32" s="56"/>
      <c r="E32" s="32"/>
    </row>
    <row r="33" ht="17.1" customHeight="1" spans="1:5">
      <c r="A33" s="32" t="s">
        <v>185</v>
      </c>
      <c r="B33" s="41"/>
      <c r="C33" s="17" t="s">
        <v>51</v>
      </c>
      <c r="D33" s="41">
        <f>SUM(D5:D32)</f>
        <v>2630.33</v>
      </c>
      <c r="E33" s="32"/>
    </row>
    <row r="34" ht="17.1" customHeight="1" spans="1:5">
      <c r="A34" s="17" t="s">
        <v>186</v>
      </c>
      <c r="B34" s="56"/>
      <c r="C34" s="32" t="s">
        <v>53</v>
      </c>
      <c r="D34" s="41"/>
      <c r="E34" s="32"/>
    </row>
    <row r="35" ht="17.1" customHeight="1" spans="1:5">
      <c r="A35" s="16" t="s">
        <v>187</v>
      </c>
      <c r="B35" s="41">
        <f>B5+B31</f>
        <v>2630.33</v>
      </c>
      <c r="C35" s="16" t="s">
        <v>188</v>
      </c>
      <c r="D35" s="41">
        <f>D33+D34</f>
        <v>2630.33</v>
      </c>
      <c r="E35" s="32"/>
    </row>
    <row r="36" ht="17.1" customHeight="1" spans="1:4">
      <c r="A36" s="36" t="s">
        <v>189</v>
      </c>
      <c r="B36" s="36"/>
      <c r="C36" s="36"/>
      <c r="D36" s="36"/>
    </row>
  </sheetData>
  <mergeCells count="7">
    <mergeCell ref="A1:D1"/>
    <mergeCell ref="A2:C2"/>
    <mergeCell ref="D2:E2"/>
    <mergeCell ref="A3:B3"/>
    <mergeCell ref="C3:D3"/>
    <mergeCell ref="A36:D36"/>
    <mergeCell ref="E3:E4"/>
  </mergeCells>
  <printOptions horizontalCentered="1"/>
  <pageMargins left="0.751388888888889" right="0.751388888888889" top="1" bottom="1" header="0.5" footer="0.5"/>
  <pageSetup paperSize="9" scale="7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3"/>
  <sheetViews>
    <sheetView tabSelected="1" workbookViewId="0">
      <selection activeCell="K16" sqref="K16"/>
    </sheetView>
  </sheetViews>
  <sheetFormatPr defaultColWidth="10" defaultRowHeight="13.5" outlineLevelCol="7"/>
  <cols>
    <col min="1" max="1" width="4.625" style="26" customWidth="1"/>
    <col min="2" max="2" width="6.125" style="26" customWidth="1"/>
    <col min="3" max="3" width="7.75" style="26" customWidth="1"/>
    <col min="4" max="4" width="25.625" style="26" customWidth="1"/>
    <col min="5" max="8" width="14" style="26" customWidth="1"/>
    <col min="9" max="16384" width="10" style="26"/>
  </cols>
  <sheetData>
    <row r="1" ht="22.7" customHeight="1" spans="1:8">
      <c r="A1" s="37" t="s">
        <v>190</v>
      </c>
      <c r="B1" s="37"/>
      <c r="C1" s="37"/>
      <c r="D1" s="37"/>
      <c r="E1" s="37"/>
      <c r="F1" s="37"/>
      <c r="G1" s="37"/>
      <c r="H1" s="37"/>
    </row>
    <row r="2" ht="17.1" customHeight="1" spans="1:8">
      <c r="A2" s="28"/>
      <c r="D2" s="36"/>
      <c r="H2" s="29" t="s">
        <v>7</v>
      </c>
    </row>
    <row r="3" ht="17.1" customHeight="1" spans="1:8">
      <c r="A3" s="30" t="s">
        <v>58</v>
      </c>
      <c r="B3" s="30"/>
      <c r="C3" s="30"/>
      <c r="D3" s="30" t="s">
        <v>59</v>
      </c>
      <c r="E3" s="30" t="s">
        <v>60</v>
      </c>
      <c r="F3" s="30" t="s">
        <v>175</v>
      </c>
      <c r="G3" s="38" t="s">
        <v>176</v>
      </c>
      <c r="H3" s="30" t="s">
        <v>66</v>
      </c>
    </row>
    <row r="4" ht="17.1" customHeight="1" spans="1:8">
      <c r="A4" s="30" t="s">
        <v>67</v>
      </c>
      <c r="B4" s="30" t="s">
        <v>68</v>
      </c>
      <c r="C4" s="30" t="s">
        <v>69</v>
      </c>
      <c r="D4" s="30"/>
      <c r="E4" s="30"/>
      <c r="F4" s="30"/>
      <c r="G4" s="39"/>
      <c r="H4" s="30"/>
    </row>
    <row r="5" ht="17.1" customHeight="1" spans="1:8">
      <c r="A5" s="30"/>
      <c r="B5" s="30"/>
      <c r="C5" s="30"/>
      <c r="D5" s="16" t="s">
        <v>60</v>
      </c>
      <c r="E5" s="40">
        <f>F5+G5</f>
        <v>2419.08</v>
      </c>
      <c r="F5" s="40">
        <f>F6+F15+F18+F23+F26+F33+F37+F40+F48+F62+F68+F71</f>
        <v>1635.47</v>
      </c>
      <c r="G5" s="40">
        <f>G6+G15+G18+G23+G26+G33+G37+G40+G48+G62+G68+G71</f>
        <v>783.61</v>
      </c>
      <c r="H5" s="41"/>
    </row>
    <row r="6" ht="17.1" customHeight="1" spans="1:8">
      <c r="A6" s="42" t="s">
        <v>70</v>
      </c>
      <c r="B6" s="42"/>
      <c r="C6" s="42"/>
      <c r="D6" s="43" t="s">
        <v>71</v>
      </c>
      <c r="E6" s="40">
        <f>F6+G6</f>
        <v>618.42</v>
      </c>
      <c r="F6" s="44">
        <f>F7+F13</f>
        <v>586.32</v>
      </c>
      <c r="G6" s="44">
        <f>G7+G13</f>
        <v>32.1</v>
      </c>
      <c r="H6" s="41"/>
    </row>
    <row r="7" ht="17.1" customHeight="1" spans="1:8">
      <c r="A7" s="42"/>
      <c r="B7" s="42" t="s">
        <v>72</v>
      </c>
      <c r="C7" s="42"/>
      <c r="D7" s="43" t="s">
        <v>73</v>
      </c>
      <c r="E7" s="40">
        <f t="shared" ref="E7:E38" si="0">F7+G7</f>
        <v>614.32</v>
      </c>
      <c r="F7" s="44">
        <f>F8+F9+F10+F12+F11</f>
        <v>586.32</v>
      </c>
      <c r="G7" s="44">
        <f>G8+G9+G10+G12+G11</f>
        <v>28</v>
      </c>
      <c r="H7" s="41"/>
    </row>
    <row r="8" ht="17.1" customHeight="1" spans="1:8">
      <c r="A8" s="42"/>
      <c r="B8" s="42"/>
      <c r="C8" s="42" t="s">
        <v>74</v>
      </c>
      <c r="D8" s="43" t="s">
        <v>75</v>
      </c>
      <c r="E8" s="40">
        <f t="shared" si="0"/>
        <v>480.93</v>
      </c>
      <c r="F8" s="44">
        <v>480.93</v>
      </c>
      <c r="G8" s="44"/>
      <c r="H8" s="41"/>
    </row>
    <row r="9" ht="17.1" customHeight="1" spans="1:8">
      <c r="A9" s="42"/>
      <c r="B9" s="42"/>
      <c r="C9" s="42" t="s">
        <v>76</v>
      </c>
      <c r="D9" s="43" t="s">
        <v>77</v>
      </c>
      <c r="E9" s="40">
        <f t="shared" si="0"/>
        <v>28</v>
      </c>
      <c r="F9" s="44"/>
      <c r="G9" s="44">
        <v>28</v>
      </c>
      <c r="H9" s="41"/>
    </row>
    <row r="10" ht="17.1" customHeight="1" spans="1:8">
      <c r="A10" s="42"/>
      <c r="B10" s="42"/>
      <c r="C10" s="42" t="s">
        <v>78</v>
      </c>
      <c r="D10" s="43" t="s">
        <v>79</v>
      </c>
      <c r="E10" s="40">
        <f t="shared" si="0"/>
        <v>105.39</v>
      </c>
      <c r="F10" s="44">
        <v>105.39</v>
      </c>
      <c r="G10" s="44"/>
      <c r="H10" s="41"/>
    </row>
    <row r="11" ht="17.1" customHeight="1" spans="1:8">
      <c r="A11" s="42"/>
      <c r="B11" s="42"/>
      <c r="C11" s="42">
        <v>2010399</v>
      </c>
      <c r="D11" s="43" t="s">
        <v>80</v>
      </c>
      <c r="E11" s="40">
        <f t="shared" si="0"/>
        <v>0</v>
      </c>
      <c r="F11" s="44">
        <v>0</v>
      </c>
      <c r="G11" s="44"/>
      <c r="H11" s="41"/>
    </row>
    <row r="12" ht="17.1" customHeight="1" spans="1:8">
      <c r="A12" s="42"/>
      <c r="B12" s="42"/>
      <c r="C12" s="42">
        <v>2010507</v>
      </c>
      <c r="D12" s="43" t="s">
        <v>81</v>
      </c>
      <c r="E12" s="40">
        <f t="shared" si="0"/>
        <v>0</v>
      </c>
      <c r="F12" s="44"/>
      <c r="G12" s="44"/>
      <c r="H12" s="41"/>
    </row>
    <row r="13" ht="17.1" customHeight="1" spans="1:8">
      <c r="A13" s="42"/>
      <c r="B13" s="42" t="s">
        <v>82</v>
      </c>
      <c r="C13" s="42"/>
      <c r="D13" s="43" t="s">
        <v>83</v>
      </c>
      <c r="E13" s="40">
        <f t="shared" si="0"/>
        <v>4.1</v>
      </c>
      <c r="F13" s="44">
        <f t="shared" ref="F13:F16" si="1">F14</f>
        <v>0</v>
      </c>
      <c r="G13" s="44">
        <f t="shared" ref="G13:G16" si="2">G14</f>
        <v>4.1</v>
      </c>
      <c r="H13" s="41"/>
    </row>
    <row r="14" ht="17.1" customHeight="1" spans="1:8">
      <c r="A14" s="42"/>
      <c r="B14" s="42"/>
      <c r="C14" s="42" t="s">
        <v>84</v>
      </c>
      <c r="D14" s="43" t="s">
        <v>85</v>
      </c>
      <c r="E14" s="40">
        <f t="shared" si="0"/>
        <v>4.1</v>
      </c>
      <c r="F14" s="44">
        <v>0</v>
      </c>
      <c r="G14" s="44">
        <v>4.1</v>
      </c>
      <c r="H14" s="41"/>
    </row>
    <row r="15" ht="17.1" customHeight="1" spans="1:8">
      <c r="A15" s="42" t="s">
        <v>86</v>
      </c>
      <c r="B15" s="42"/>
      <c r="C15" s="42"/>
      <c r="D15" s="43" t="s">
        <v>87</v>
      </c>
      <c r="E15" s="40">
        <f t="shared" si="0"/>
        <v>8.2</v>
      </c>
      <c r="F15" s="44">
        <f t="shared" si="1"/>
        <v>0</v>
      </c>
      <c r="G15" s="44">
        <f t="shared" si="2"/>
        <v>8.2</v>
      </c>
      <c r="H15" s="41"/>
    </row>
    <row r="16" ht="17.1" customHeight="1" spans="1:8">
      <c r="A16" s="42"/>
      <c r="B16" s="42" t="s">
        <v>88</v>
      </c>
      <c r="C16" s="42"/>
      <c r="D16" s="43" t="s">
        <v>89</v>
      </c>
      <c r="E16" s="40">
        <f t="shared" si="0"/>
        <v>8.2</v>
      </c>
      <c r="F16" s="44">
        <f t="shared" si="1"/>
        <v>0</v>
      </c>
      <c r="G16" s="44">
        <f t="shared" si="2"/>
        <v>8.2</v>
      </c>
      <c r="H16" s="41"/>
    </row>
    <row r="17" ht="17.1" customHeight="1" spans="1:8">
      <c r="A17" s="42"/>
      <c r="B17" s="42"/>
      <c r="C17" s="42" t="s">
        <v>90</v>
      </c>
      <c r="D17" s="43" t="s">
        <v>91</v>
      </c>
      <c r="E17" s="40">
        <f t="shared" si="0"/>
        <v>8.2</v>
      </c>
      <c r="F17" s="44"/>
      <c r="G17" s="44">
        <v>8.2</v>
      </c>
      <c r="H17" s="41"/>
    </row>
    <row r="18" ht="17.1" customHeight="1" spans="1:8">
      <c r="A18" s="42" t="s">
        <v>92</v>
      </c>
      <c r="B18" s="42"/>
      <c r="C18" s="42"/>
      <c r="D18" s="43" t="s">
        <v>93</v>
      </c>
      <c r="E18" s="40">
        <f t="shared" si="0"/>
        <v>22.89</v>
      </c>
      <c r="F18" s="44">
        <f>F19+F21</f>
        <v>22.89</v>
      </c>
      <c r="G18" s="44"/>
      <c r="H18" s="41"/>
    </row>
    <row r="19" ht="17.1" customHeight="1" spans="1:8">
      <c r="A19" s="42"/>
      <c r="B19" s="42" t="s">
        <v>94</v>
      </c>
      <c r="C19" s="42"/>
      <c r="D19" s="43" t="s">
        <v>95</v>
      </c>
      <c r="E19" s="40">
        <f t="shared" si="0"/>
        <v>22.89</v>
      </c>
      <c r="F19" s="44">
        <f t="shared" ref="F19:F24" si="3">F20</f>
        <v>22.89</v>
      </c>
      <c r="G19" s="44"/>
      <c r="H19" s="41"/>
    </row>
    <row r="20" ht="17.1" customHeight="1" spans="1:8">
      <c r="A20" s="42"/>
      <c r="B20" s="42"/>
      <c r="C20" s="42" t="s">
        <v>96</v>
      </c>
      <c r="D20" s="43" t="s">
        <v>79</v>
      </c>
      <c r="E20" s="40">
        <f t="shared" si="0"/>
        <v>22.89</v>
      </c>
      <c r="F20" s="44">
        <v>22.89</v>
      </c>
      <c r="G20" s="44"/>
      <c r="H20" s="41"/>
    </row>
    <row r="21" ht="17.1" customHeight="1" spans="1:8">
      <c r="A21" s="42"/>
      <c r="B21" s="42">
        <v>20406</v>
      </c>
      <c r="C21" s="42"/>
      <c r="D21" s="43" t="s">
        <v>97</v>
      </c>
      <c r="E21" s="40">
        <f t="shared" si="0"/>
        <v>0</v>
      </c>
      <c r="F21" s="44">
        <f t="shared" si="3"/>
        <v>0</v>
      </c>
      <c r="G21" s="44"/>
      <c r="H21" s="41"/>
    </row>
    <row r="22" ht="17.1" customHeight="1" spans="1:8">
      <c r="A22" s="42"/>
      <c r="B22" s="42"/>
      <c r="C22" s="42">
        <v>2040699</v>
      </c>
      <c r="D22" s="43" t="s">
        <v>98</v>
      </c>
      <c r="E22" s="40">
        <f t="shared" si="0"/>
        <v>0</v>
      </c>
      <c r="F22" s="44"/>
      <c r="G22" s="44"/>
      <c r="H22" s="41"/>
    </row>
    <row r="23" ht="17.1" customHeight="1" spans="1:8">
      <c r="A23" s="42">
        <v>207</v>
      </c>
      <c r="B23" s="42"/>
      <c r="C23" s="42"/>
      <c r="D23" s="45" t="s">
        <v>99</v>
      </c>
      <c r="E23" s="40">
        <f t="shared" si="0"/>
        <v>2</v>
      </c>
      <c r="F23" s="44">
        <f t="shared" si="3"/>
        <v>0</v>
      </c>
      <c r="G23" s="44">
        <f>G24</f>
        <v>2</v>
      </c>
      <c r="H23" s="41"/>
    </row>
    <row r="24" ht="19.5" customHeight="1" spans="1:8">
      <c r="A24" s="42"/>
      <c r="B24" s="42">
        <v>20702</v>
      </c>
      <c r="C24" s="42"/>
      <c r="D24" s="46" t="s">
        <v>100</v>
      </c>
      <c r="E24" s="40">
        <f t="shared" si="0"/>
        <v>2</v>
      </c>
      <c r="F24" s="44">
        <f t="shared" si="3"/>
        <v>0</v>
      </c>
      <c r="G24" s="44">
        <f>G25</f>
        <v>2</v>
      </c>
      <c r="H24" s="41"/>
    </row>
    <row r="25" ht="17.1" customHeight="1" spans="1:8">
      <c r="A25" s="42"/>
      <c r="B25" s="42"/>
      <c r="C25" s="42">
        <v>2070204</v>
      </c>
      <c r="D25" s="43" t="s">
        <v>101</v>
      </c>
      <c r="E25" s="40">
        <f t="shared" si="0"/>
        <v>2</v>
      </c>
      <c r="F25" s="44"/>
      <c r="G25" s="44">
        <v>2</v>
      </c>
      <c r="H25" s="41"/>
    </row>
    <row r="26" ht="17.1" customHeight="1" spans="1:8">
      <c r="A26" s="42" t="s">
        <v>102</v>
      </c>
      <c r="B26" s="42"/>
      <c r="C26" s="42"/>
      <c r="D26" s="43" t="s">
        <v>103</v>
      </c>
      <c r="E26" s="40">
        <f t="shared" si="0"/>
        <v>108.31</v>
      </c>
      <c r="F26" s="44">
        <f>F27+F29+F31</f>
        <v>105.03</v>
      </c>
      <c r="G26" s="44">
        <f>G27+G29+G31</f>
        <v>3.28</v>
      </c>
      <c r="H26" s="41"/>
    </row>
    <row r="27" ht="17.1" customHeight="1" spans="1:8">
      <c r="A27" s="42"/>
      <c r="B27" s="42" t="s">
        <v>104</v>
      </c>
      <c r="C27" s="42"/>
      <c r="D27" s="43" t="s">
        <v>105</v>
      </c>
      <c r="E27" s="40">
        <f t="shared" si="0"/>
        <v>103.39</v>
      </c>
      <c r="F27" s="44">
        <f t="shared" ref="F27:F31" si="4">F28</f>
        <v>103.39</v>
      </c>
      <c r="G27" s="44"/>
      <c r="H27" s="41"/>
    </row>
    <row r="28" ht="17.1" customHeight="1" spans="1:8">
      <c r="A28" s="42"/>
      <c r="B28" s="42"/>
      <c r="C28" s="42" t="s">
        <v>106</v>
      </c>
      <c r="D28" s="43" t="s">
        <v>107</v>
      </c>
      <c r="E28" s="40">
        <f t="shared" si="0"/>
        <v>103.39</v>
      </c>
      <c r="F28" s="44">
        <v>103.39</v>
      </c>
      <c r="G28" s="44"/>
      <c r="H28" s="41"/>
    </row>
    <row r="29" ht="17.1" customHeight="1" spans="1:8">
      <c r="A29" s="42"/>
      <c r="B29" s="42">
        <v>20807</v>
      </c>
      <c r="C29" s="42"/>
      <c r="D29" s="43" t="s">
        <v>108</v>
      </c>
      <c r="E29" s="40">
        <f t="shared" si="0"/>
        <v>1.64</v>
      </c>
      <c r="F29" s="44">
        <f t="shared" si="4"/>
        <v>1.64</v>
      </c>
      <c r="G29" s="44"/>
      <c r="H29" s="41"/>
    </row>
    <row r="30" ht="17.1" customHeight="1" spans="1:8">
      <c r="A30" s="42"/>
      <c r="B30" s="42"/>
      <c r="C30" s="42">
        <v>2080705</v>
      </c>
      <c r="D30" s="43" t="s">
        <v>109</v>
      </c>
      <c r="E30" s="40">
        <f t="shared" si="0"/>
        <v>1.64</v>
      </c>
      <c r="F30" s="44">
        <v>1.64</v>
      </c>
      <c r="G30" s="44"/>
      <c r="H30" s="41"/>
    </row>
    <row r="31" ht="17.1" customHeight="1" spans="1:8">
      <c r="A31" s="42"/>
      <c r="B31" s="42" t="s">
        <v>110</v>
      </c>
      <c r="C31" s="42"/>
      <c r="D31" s="43" t="s">
        <v>111</v>
      </c>
      <c r="E31" s="40">
        <f t="shared" si="0"/>
        <v>3.28</v>
      </c>
      <c r="F31" s="44">
        <f t="shared" si="4"/>
        <v>0</v>
      </c>
      <c r="G31" s="44">
        <f>G32</f>
        <v>3.28</v>
      </c>
      <c r="H31" s="41"/>
    </row>
    <row r="32" ht="17.1" customHeight="1" spans="1:8">
      <c r="A32" s="42"/>
      <c r="B32" s="42"/>
      <c r="C32" s="42" t="s">
        <v>112</v>
      </c>
      <c r="D32" s="43" t="s">
        <v>113</v>
      </c>
      <c r="E32" s="40">
        <f t="shared" si="0"/>
        <v>3.28</v>
      </c>
      <c r="F32" s="44">
        <v>0</v>
      </c>
      <c r="G32" s="44">
        <v>3.28</v>
      </c>
      <c r="H32" s="41"/>
    </row>
    <row r="33" ht="17.1" customHeight="1" spans="1:8">
      <c r="A33" s="42" t="s">
        <v>114</v>
      </c>
      <c r="B33" s="42"/>
      <c r="C33" s="42"/>
      <c r="D33" s="43" t="s">
        <v>115</v>
      </c>
      <c r="E33" s="40">
        <f t="shared" si="0"/>
        <v>68.45</v>
      </c>
      <c r="F33" s="44">
        <f t="shared" ref="F33:F38" si="5">F34</f>
        <v>68.45</v>
      </c>
      <c r="G33" s="44"/>
      <c r="H33" s="41"/>
    </row>
    <row r="34" ht="17.1" customHeight="1" spans="1:8">
      <c r="A34" s="42"/>
      <c r="B34" s="42" t="s">
        <v>116</v>
      </c>
      <c r="C34" s="42"/>
      <c r="D34" s="43" t="s">
        <v>117</v>
      </c>
      <c r="E34" s="40">
        <f t="shared" si="0"/>
        <v>68.45</v>
      </c>
      <c r="F34" s="44">
        <f>F35+F36</f>
        <v>68.45</v>
      </c>
      <c r="G34" s="44"/>
      <c r="H34" s="41"/>
    </row>
    <row r="35" ht="17.1" customHeight="1" spans="1:8">
      <c r="A35" s="42"/>
      <c r="B35" s="42"/>
      <c r="C35" s="42" t="s">
        <v>118</v>
      </c>
      <c r="D35" s="43" t="s">
        <v>119</v>
      </c>
      <c r="E35" s="40">
        <f t="shared" si="0"/>
        <v>46.13</v>
      </c>
      <c r="F35" s="44">
        <v>46.13</v>
      </c>
      <c r="G35" s="44"/>
      <c r="H35" s="41"/>
    </row>
    <row r="36" ht="17.1" customHeight="1" spans="1:8">
      <c r="A36" s="42"/>
      <c r="B36" s="42"/>
      <c r="C36" s="42" t="s">
        <v>120</v>
      </c>
      <c r="D36" s="43" t="s">
        <v>121</v>
      </c>
      <c r="E36" s="40">
        <f t="shared" si="0"/>
        <v>22.32</v>
      </c>
      <c r="F36" s="44">
        <v>22.32</v>
      </c>
      <c r="G36" s="44"/>
      <c r="H36" s="41"/>
    </row>
    <row r="37" ht="17.1" customHeight="1" spans="1:8">
      <c r="A37" s="42" t="s">
        <v>122</v>
      </c>
      <c r="B37" s="42"/>
      <c r="C37" s="42"/>
      <c r="D37" s="43" t="s">
        <v>123</v>
      </c>
      <c r="E37" s="40">
        <f t="shared" si="0"/>
        <v>2.42</v>
      </c>
      <c r="F37" s="44">
        <f t="shared" si="5"/>
        <v>0</v>
      </c>
      <c r="G37" s="44">
        <f>G38</f>
        <v>2.42</v>
      </c>
      <c r="H37" s="41"/>
    </row>
    <row r="38" ht="17.1" customHeight="1" spans="1:8">
      <c r="A38" s="42"/>
      <c r="B38" s="42">
        <v>21102</v>
      </c>
      <c r="C38" s="42"/>
      <c r="D38" s="43" t="s">
        <v>124</v>
      </c>
      <c r="E38" s="40">
        <f t="shared" si="0"/>
        <v>2.42</v>
      </c>
      <c r="F38" s="47">
        <f t="shared" si="5"/>
        <v>0</v>
      </c>
      <c r="G38" s="47">
        <f>G39</f>
        <v>2.42</v>
      </c>
      <c r="H38" s="41"/>
    </row>
    <row r="39" ht="17.1" customHeight="1" spans="1:8">
      <c r="A39" s="42"/>
      <c r="B39" s="42"/>
      <c r="C39" s="42">
        <v>2110299</v>
      </c>
      <c r="D39" s="43" t="s">
        <v>125</v>
      </c>
      <c r="E39" s="40">
        <f t="shared" ref="E39:E73" si="6">F39+G39</f>
        <v>2.42</v>
      </c>
      <c r="F39" s="44">
        <v>0</v>
      </c>
      <c r="G39" s="44">
        <v>2.42</v>
      </c>
      <c r="H39" s="41"/>
    </row>
    <row r="40" ht="17.1" customHeight="1" spans="1:8">
      <c r="A40" s="42" t="s">
        <v>126</v>
      </c>
      <c r="B40" s="42"/>
      <c r="C40" s="42"/>
      <c r="D40" s="43" t="s">
        <v>127</v>
      </c>
      <c r="E40" s="40">
        <f t="shared" si="6"/>
        <v>66.9</v>
      </c>
      <c r="F40" s="44">
        <f>F41+F46+F43</f>
        <v>44.41</v>
      </c>
      <c r="G40" s="44">
        <f>G41+G46+G43</f>
        <v>22.49</v>
      </c>
      <c r="H40" s="41"/>
    </row>
    <row r="41" ht="17.1" customHeight="1" spans="1:8">
      <c r="A41" s="42"/>
      <c r="B41" s="42" t="s">
        <v>128</v>
      </c>
      <c r="C41" s="42"/>
      <c r="D41" s="43" t="s">
        <v>129</v>
      </c>
      <c r="E41" s="40">
        <f t="shared" si="6"/>
        <v>44.41</v>
      </c>
      <c r="F41" s="44">
        <f>F42</f>
        <v>44.41</v>
      </c>
      <c r="G41" s="44"/>
      <c r="H41" s="41"/>
    </row>
    <row r="42" ht="17.1" customHeight="1" spans="1:8">
      <c r="A42" s="42"/>
      <c r="B42" s="42"/>
      <c r="C42" s="42">
        <v>2120199</v>
      </c>
      <c r="D42" s="43" t="s">
        <v>130</v>
      </c>
      <c r="E42" s="40">
        <f t="shared" si="6"/>
        <v>44.41</v>
      </c>
      <c r="F42" s="44">
        <v>44.41</v>
      </c>
      <c r="G42" s="44"/>
      <c r="H42" s="41"/>
    </row>
    <row r="43" ht="17.1" customHeight="1" spans="1:8">
      <c r="A43" s="42"/>
      <c r="B43" s="42">
        <v>21203</v>
      </c>
      <c r="C43" s="42"/>
      <c r="D43" s="43"/>
      <c r="E43" s="40">
        <f t="shared" si="6"/>
        <v>0</v>
      </c>
      <c r="F43" s="44">
        <f>F44+F45</f>
        <v>0</v>
      </c>
      <c r="G43" s="44"/>
      <c r="H43" s="41"/>
    </row>
    <row r="44" ht="17.1" customHeight="1" spans="1:8">
      <c r="A44" s="42"/>
      <c r="B44" s="42"/>
      <c r="C44" s="42">
        <v>2120303</v>
      </c>
      <c r="D44" s="43" t="s">
        <v>131</v>
      </c>
      <c r="E44" s="40">
        <f t="shared" si="6"/>
        <v>0</v>
      </c>
      <c r="F44" s="44"/>
      <c r="G44" s="44"/>
      <c r="H44" s="41"/>
    </row>
    <row r="45" ht="17.1" customHeight="1" spans="1:8">
      <c r="A45" s="42"/>
      <c r="B45" s="42"/>
      <c r="C45" s="42">
        <v>2120399</v>
      </c>
      <c r="D45" s="43" t="s">
        <v>132</v>
      </c>
      <c r="E45" s="40">
        <f t="shared" si="6"/>
        <v>0</v>
      </c>
      <c r="F45" s="44"/>
      <c r="G45" s="44"/>
      <c r="H45" s="41"/>
    </row>
    <row r="46" ht="17.1" customHeight="1" spans="1:8">
      <c r="A46" s="42"/>
      <c r="B46" s="42" t="s">
        <v>133</v>
      </c>
      <c r="C46" s="42"/>
      <c r="D46" s="43" t="s">
        <v>134</v>
      </c>
      <c r="E46" s="40">
        <f t="shared" si="6"/>
        <v>22.49</v>
      </c>
      <c r="F46" s="44">
        <f>F47</f>
        <v>0</v>
      </c>
      <c r="G46" s="44">
        <f>G47</f>
        <v>22.49</v>
      </c>
      <c r="H46" s="41"/>
    </row>
    <row r="47" ht="17.1" customHeight="1" spans="1:8">
      <c r="A47" s="42"/>
      <c r="B47" s="42"/>
      <c r="C47" s="42" t="s">
        <v>135</v>
      </c>
      <c r="D47" s="43" t="s">
        <v>134</v>
      </c>
      <c r="E47" s="40">
        <f t="shared" si="6"/>
        <v>22.49</v>
      </c>
      <c r="F47" s="44">
        <v>0</v>
      </c>
      <c r="G47" s="44">
        <v>22.49</v>
      </c>
      <c r="H47" s="41"/>
    </row>
    <row r="48" ht="17.1" customHeight="1" spans="1:8">
      <c r="A48" s="42" t="s">
        <v>136</v>
      </c>
      <c r="B48" s="42"/>
      <c r="C48" s="42"/>
      <c r="D48" s="43" t="s">
        <v>137</v>
      </c>
      <c r="E48" s="40">
        <f t="shared" si="6"/>
        <v>1297.91</v>
      </c>
      <c r="F48" s="44">
        <f>F49+F56+F58+F51+F60+F54</f>
        <v>594.79</v>
      </c>
      <c r="G48" s="44">
        <f>G49+G56+G58+G51+G60+G54</f>
        <v>703.12</v>
      </c>
      <c r="H48" s="41"/>
    </row>
    <row r="49" ht="17.1" customHeight="1" spans="1:8">
      <c r="A49" s="42"/>
      <c r="B49" s="42" t="s">
        <v>138</v>
      </c>
      <c r="C49" s="48"/>
      <c r="D49" s="49" t="s">
        <v>139</v>
      </c>
      <c r="E49" s="40">
        <f t="shared" si="6"/>
        <v>354.55</v>
      </c>
      <c r="F49" s="47">
        <f>F50</f>
        <v>354.55</v>
      </c>
      <c r="G49" s="47"/>
      <c r="H49" s="50"/>
    </row>
    <row r="50" ht="17.1" customHeight="1" spans="1:8">
      <c r="A50" s="42"/>
      <c r="B50" s="42"/>
      <c r="C50" s="42" t="s">
        <v>140</v>
      </c>
      <c r="D50" s="43" t="s">
        <v>79</v>
      </c>
      <c r="E50" s="40">
        <f t="shared" si="6"/>
        <v>354.55</v>
      </c>
      <c r="F50" s="44">
        <v>354.55</v>
      </c>
      <c r="G50" s="44"/>
      <c r="H50" s="51"/>
    </row>
    <row r="51" ht="17.1" customHeight="1" spans="1:8">
      <c r="A51" s="42"/>
      <c r="B51" s="42">
        <v>21302</v>
      </c>
      <c r="C51" s="42"/>
      <c r="D51" s="43" t="s">
        <v>141</v>
      </c>
      <c r="E51" s="40">
        <f t="shared" si="6"/>
        <v>0</v>
      </c>
      <c r="F51" s="44">
        <f>F52+F53</f>
        <v>0</v>
      </c>
      <c r="G51" s="44"/>
      <c r="H51" s="51"/>
    </row>
    <row r="52" ht="17.1" customHeight="1" spans="1:8">
      <c r="A52" s="42"/>
      <c r="B52" s="42"/>
      <c r="C52" s="42">
        <v>2130238</v>
      </c>
      <c r="D52" s="43" t="s">
        <v>142</v>
      </c>
      <c r="E52" s="40">
        <f t="shared" si="6"/>
        <v>0</v>
      </c>
      <c r="F52" s="44"/>
      <c r="G52" s="44"/>
      <c r="H52" s="51"/>
    </row>
    <row r="53" ht="17.1" customHeight="1" spans="1:8">
      <c r="A53" s="42"/>
      <c r="B53" s="42"/>
      <c r="C53" s="42">
        <v>2130299</v>
      </c>
      <c r="D53" s="43" t="s">
        <v>143</v>
      </c>
      <c r="E53" s="40">
        <f t="shared" si="6"/>
        <v>0</v>
      </c>
      <c r="F53" s="44"/>
      <c r="G53" s="44"/>
      <c r="H53" s="51"/>
    </row>
    <row r="54" ht="17.1" customHeight="1" spans="1:8">
      <c r="A54" s="42"/>
      <c r="B54" s="42">
        <v>21303</v>
      </c>
      <c r="C54" s="42"/>
      <c r="D54" s="43" t="s">
        <v>144</v>
      </c>
      <c r="E54" s="40">
        <f t="shared" si="6"/>
        <v>0</v>
      </c>
      <c r="F54" s="44">
        <f t="shared" ref="F54:F58" si="7">F55</f>
        <v>0</v>
      </c>
      <c r="G54" s="44"/>
      <c r="H54" s="51"/>
    </row>
    <row r="55" spans="1:8">
      <c r="A55" s="42"/>
      <c r="B55" s="42"/>
      <c r="C55" s="42">
        <v>2130335</v>
      </c>
      <c r="D55" s="43" t="s">
        <v>145</v>
      </c>
      <c r="E55" s="40">
        <f t="shared" si="6"/>
        <v>0</v>
      </c>
      <c r="F55" s="44"/>
      <c r="G55" s="44"/>
      <c r="H55" s="45"/>
    </row>
    <row r="56" spans="1:8">
      <c r="A56" s="42"/>
      <c r="B56" s="42">
        <v>21305</v>
      </c>
      <c r="C56" s="42"/>
      <c r="D56" s="43" t="s">
        <v>146</v>
      </c>
      <c r="E56" s="40">
        <f t="shared" si="6"/>
        <v>703.12</v>
      </c>
      <c r="F56" s="44">
        <f t="shared" si="7"/>
        <v>0</v>
      </c>
      <c r="G56" s="44">
        <f>G57</f>
        <v>703.12</v>
      </c>
      <c r="H56" s="45"/>
    </row>
    <row r="57" spans="1:8">
      <c r="A57" s="42"/>
      <c r="B57" s="42"/>
      <c r="C57" s="42">
        <v>21300504</v>
      </c>
      <c r="D57" s="43" t="s">
        <v>147</v>
      </c>
      <c r="E57" s="40">
        <f t="shared" si="6"/>
        <v>703.12</v>
      </c>
      <c r="F57" s="44">
        <v>0</v>
      </c>
      <c r="G57" s="44">
        <v>703.12</v>
      </c>
      <c r="H57" s="45"/>
    </row>
    <row r="58" spans="1:8">
      <c r="A58" s="42"/>
      <c r="B58" s="42" t="s">
        <v>148</v>
      </c>
      <c r="C58" s="42"/>
      <c r="D58" s="43" t="s">
        <v>149</v>
      </c>
      <c r="E58" s="40">
        <f t="shared" si="6"/>
        <v>240.24</v>
      </c>
      <c r="F58" s="44">
        <f t="shared" si="7"/>
        <v>240.24</v>
      </c>
      <c r="G58" s="44"/>
      <c r="H58" s="45"/>
    </row>
    <row r="59" spans="1:8">
      <c r="A59" s="42"/>
      <c r="B59" s="42"/>
      <c r="C59" s="42" t="s">
        <v>150</v>
      </c>
      <c r="D59" s="43" t="s">
        <v>151</v>
      </c>
      <c r="E59" s="40">
        <f t="shared" si="6"/>
        <v>240.24</v>
      </c>
      <c r="F59" s="44">
        <v>240.24</v>
      </c>
      <c r="G59" s="52"/>
      <c r="H59" s="45"/>
    </row>
    <row r="60" spans="1:8">
      <c r="A60" s="42"/>
      <c r="B60" s="42">
        <v>21399</v>
      </c>
      <c r="C60" s="42"/>
      <c r="D60" s="43" t="s">
        <v>152</v>
      </c>
      <c r="E60" s="40">
        <f t="shared" si="6"/>
        <v>0</v>
      </c>
      <c r="F60" s="44">
        <f>F61</f>
        <v>0</v>
      </c>
      <c r="G60" s="52"/>
      <c r="H60" s="45"/>
    </row>
    <row r="61" spans="1:8">
      <c r="A61" s="42"/>
      <c r="B61" s="42"/>
      <c r="C61" s="42">
        <v>2139999</v>
      </c>
      <c r="D61" s="43" t="s">
        <v>152</v>
      </c>
      <c r="E61" s="40">
        <f t="shared" si="6"/>
        <v>0</v>
      </c>
      <c r="F61" s="44"/>
      <c r="G61" s="52"/>
      <c r="H61" s="45"/>
    </row>
    <row r="62" spans="1:8">
      <c r="A62" s="42" t="s">
        <v>153</v>
      </c>
      <c r="B62" s="42"/>
      <c r="C62" s="42"/>
      <c r="D62" s="43" t="s">
        <v>154</v>
      </c>
      <c r="E62" s="40">
        <f t="shared" si="6"/>
        <v>213.58</v>
      </c>
      <c r="F62" s="44">
        <f>F65+F63</f>
        <v>213.58</v>
      </c>
      <c r="G62" s="52"/>
      <c r="H62" s="45"/>
    </row>
    <row r="63" spans="1:8">
      <c r="A63" s="42"/>
      <c r="B63" s="42">
        <v>22101</v>
      </c>
      <c r="C63" s="42"/>
      <c r="D63" s="43" t="s">
        <v>155</v>
      </c>
      <c r="E63" s="40">
        <f t="shared" si="6"/>
        <v>0</v>
      </c>
      <c r="F63" s="44">
        <f>F64</f>
        <v>0</v>
      </c>
      <c r="G63" s="52"/>
      <c r="H63" s="45"/>
    </row>
    <row r="64" spans="1:8">
      <c r="A64" s="42"/>
      <c r="B64" s="42"/>
      <c r="C64" s="42"/>
      <c r="D64" s="43" t="s">
        <v>156</v>
      </c>
      <c r="E64" s="40">
        <f t="shared" si="6"/>
        <v>0</v>
      </c>
      <c r="F64" s="44"/>
      <c r="G64" s="52"/>
      <c r="H64" s="45"/>
    </row>
    <row r="65" spans="1:8">
      <c r="A65" s="42"/>
      <c r="B65" s="42" t="s">
        <v>157</v>
      </c>
      <c r="C65" s="42"/>
      <c r="D65" s="43" t="s">
        <v>158</v>
      </c>
      <c r="E65" s="40">
        <f t="shared" si="6"/>
        <v>213.58</v>
      </c>
      <c r="F65" s="52">
        <f>F66+F67</f>
        <v>213.58</v>
      </c>
      <c r="G65" s="52"/>
      <c r="H65" s="45"/>
    </row>
    <row r="66" spans="1:8">
      <c r="A66" s="42"/>
      <c r="B66" s="42"/>
      <c r="C66" s="42" t="s">
        <v>159</v>
      </c>
      <c r="D66" s="43" t="s">
        <v>160</v>
      </c>
      <c r="E66" s="40">
        <f t="shared" si="6"/>
        <v>95.38</v>
      </c>
      <c r="F66" s="52">
        <v>95.38</v>
      </c>
      <c r="G66" s="52"/>
      <c r="H66" s="45"/>
    </row>
    <row r="67" spans="1:8">
      <c r="A67" s="42"/>
      <c r="B67" s="42"/>
      <c r="C67" s="42">
        <v>2210203</v>
      </c>
      <c r="D67" s="43" t="s">
        <v>161</v>
      </c>
      <c r="E67" s="40">
        <f t="shared" si="6"/>
        <v>118.2</v>
      </c>
      <c r="F67" s="52">
        <v>118.2</v>
      </c>
      <c r="G67" s="52"/>
      <c r="H67" s="45"/>
    </row>
    <row r="68" spans="1:8">
      <c r="A68" s="42" t="s">
        <v>162</v>
      </c>
      <c r="B68" s="42"/>
      <c r="C68" s="42"/>
      <c r="D68" s="43" t="s">
        <v>163</v>
      </c>
      <c r="E68" s="40">
        <f t="shared" si="6"/>
        <v>10</v>
      </c>
      <c r="F68" s="52">
        <f t="shared" ref="F68:F72" si="8">F69</f>
        <v>0</v>
      </c>
      <c r="G68" s="52">
        <f>G69</f>
        <v>10</v>
      </c>
      <c r="H68" s="45"/>
    </row>
    <row r="69" spans="1:8">
      <c r="A69" s="42"/>
      <c r="B69" s="42" t="s">
        <v>164</v>
      </c>
      <c r="C69" s="42"/>
      <c r="D69" s="43" t="s">
        <v>165</v>
      </c>
      <c r="E69" s="40">
        <f t="shared" si="6"/>
        <v>10</v>
      </c>
      <c r="F69" s="52">
        <f t="shared" si="8"/>
        <v>0</v>
      </c>
      <c r="G69" s="52">
        <f>G70</f>
        <v>10</v>
      </c>
      <c r="H69" s="45"/>
    </row>
    <row r="70" spans="1:8">
      <c r="A70" s="42"/>
      <c r="B70" s="42"/>
      <c r="C70" s="42" t="s">
        <v>166</v>
      </c>
      <c r="D70" s="43" t="s">
        <v>167</v>
      </c>
      <c r="E70" s="40">
        <f t="shared" si="6"/>
        <v>10</v>
      </c>
      <c r="F70" s="52">
        <v>0</v>
      </c>
      <c r="G70" s="52">
        <v>10</v>
      </c>
      <c r="H70" s="45"/>
    </row>
    <row r="71" spans="1:8">
      <c r="A71" s="53">
        <v>229</v>
      </c>
      <c r="B71" s="54"/>
      <c r="C71" s="54"/>
      <c r="D71" s="54" t="s">
        <v>168</v>
      </c>
      <c r="E71" s="40">
        <f t="shared" si="6"/>
        <v>0</v>
      </c>
      <c r="F71" s="52">
        <f t="shared" si="8"/>
        <v>0</v>
      </c>
      <c r="G71" s="52"/>
      <c r="H71" s="45"/>
    </row>
    <row r="72" spans="1:8">
      <c r="A72" s="55"/>
      <c r="B72" s="53">
        <v>22999</v>
      </c>
      <c r="C72" s="53"/>
      <c r="D72" s="54" t="s">
        <v>168</v>
      </c>
      <c r="E72" s="40">
        <f t="shared" si="6"/>
        <v>0</v>
      </c>
      <c r="F72" s="52">
        <f t="shared" si="8"/>
        <v>0</v>
      </c>
      <c r="G72" s="52"/>
      <c r="H72" s="45"/>
    </row>
    <row r="73" spans="1:8">
      <c r="A73" s="55"/>
      <c r="B73" s="53"/>
      <c r="C73" s="53">
        <v>229999</v>
      </c>
      <c r="D73" s="54" t="s">
        <v>168</v>
      </c>
      <c r="E73" s="40">
        <f t="shared" si="6"/>
        <v>0</v>
      </c>
      <c r="F73" s="52"/>
      <c r="G73" s="52"/>
      <c r="H73" s="45"/>
    </row>
  </sheetData>
  <mergeCells count="8">
    <mergeCell ref="A1:H1"/>
    <mergeCell ref="A3:C3"/>
    <mergeCell ref="A72:A73"/>
    <mergeCell ref="D3:D4"/>
    <mergeCell ref="E3:E4"/>
    <mergeCell ref="F3:F4"/>
    <mergeCell ref="G3:G4"/>
    <mergeCell ref="H3:H4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selection activeCell="I5" sqref="I5"/>
    </sheetView>
  </sheetViews>
  <sheetFormatPr defaultColWidth="10" defaultRowHeight="13.5" outlineLevelCol="5"/>
  <cols>
    <col min="1" max="1" width="8.875" style="26" customWidth="1"/>
    <col min="2" max="2" width="18" style="26" customWidth="1"/>
    <col min="3" max="3" width="10.875" style="26" customWidth="1"/>
    <col min="4" max="4" width="8.5" style="26" customWidth="1"/>
    <col min="5" max="5" width="23.125" style="26" customWidth="1"/>
    <col min="6" max="6" width="16.5" style="26" customWidth="1"/>
    <col min="7" max="16384" width="10" style="26"/>
  </cols>
  <sheetData>
    <row r="1" ht="28.5" customHeight="1" spans="1:6">
      <c r="A1" s="27" t="s">
        <v>191</v>
      </c>
      <c r="B1" s="27"/>
      <c r="C1" s="27"/>
      <c r="D1" s="27"/>
      <c r="E1" s="27"/>
      <c r="F1" s="27"/>
    </row>
    <row r="2" ht="15.6" customHeight="1" spans="1:6">
      <c r="A2" s="28"/>
      <c r="B2" s="28"/>
      <c r="F2" s="29" t="s">
        <v>7</v>
      </c>
    </row>
    <row r="3" ht="26.45" customHeight="1" spans="1:6">
      <c r="A3" s="30" t="s">
        <v>192</v>
      </c>
      <c r="B3" s="30" t="s">
        <v>193</v>
      </c>
      <c r="C3" s="30" t="s">
        <v>194</v>
      </c>
      <c r="D3" s="30" t="s">
        <v>195</v>
      </c>
      <c r="E3" s="30" t="s">
        <v>196</v>
      </c>
      <c r="F3" s="30" t="s">
        <v>194</v>
      </c>
    </row>
    <row r="4" ht="15.6" customHeight="1" spans="1:6">
      <c r="A4" s="17"/>
      <c r="B4" s="16" t="s">
        <v>60</v>
      </c>
      <c r="C4" s="31">
        <f>C5+C15+C27+C35</f>
        <v>1635.47</v>
      </c>
      <c r="D4" s="32"/>
      <c r="E4" s="16" t="s">
        <v>60</v>
      </c>
      <c r="F4" s="31">
        <f>F5+F15+F27+F35</f>
        <v>1635.47</v>
      </c>
    </row>
    <row r="5" ht="15.6" customHeight="1" spans="1:6">
      <c r="A5" s="17">
        <v>501</v>
      </c>
      <c r="B5" s="17" t="s">
        <v>197</v>
      </c>
      <c r="C5" s="31">
        <f>C6+C9+C13+C14</f>
        <v>906.74</v>
      </c>
      <c r="D5" s="17">
        <v>301</v>
      </c>
      <c r="E5" s="17" t="s">
        <v>198</v>
      </c>
      <c r="F5" s="33">
        <f>F6+F7+F8+F9+F10+F11+F12+F13+F14</f>
        <v>906.74</v>
      </c>
    </row>
    <row r="6" ht="15.6" customHeight="1" spans="1:6">
      <c r="A6" s="17" t="s">
        <v>199</v>
      </c>
      <c r="B6" s="17" t="s">
        <v>200</v>
      </c>
      <c r="C6" s="31">
        <v>422.25</v>
      </c>
      <c r="D6" s="17" t="s">
        <v>201</v>
      </c>
      <c r="E6" s="17" t="s">
        <v>202</v>
      </c>
      <c r="F6" s="31">
        <v>155.06</v>
      </c>
    </row>
    <row r="7" ht="15.6" customHeight="1" spans="1:6">
      <c r="A7" s="17"/>
      <c r="B7" s="17"/>
      <c r="C7" s="31"/>
      <c r="D7" s="17" t="s">
        <v>203</v>
      </c>
      <c r="E7" s="17" t="s">
        <v>204</v>
      </c>
      <c r="F7" s="31">
        <v>220.51</v>
      </c>
    </row>
    <row r="8" ht="15.6" customHeight="1" spans="1:6">
      <c r="A8" s="17"/>
      <c r="B8" s="17"/>
      <c r="C8" s="31"/>
      <c r="D8" s="17" t="s">
        <v>205</v>
      </c>
      <c r="E8" s="17" t="s">
        <v>206</v>
      </c>
      <c r="F8" s="31">
        <v>46.68</v>
      </c>
    </row>
    <row r="9" ht="19.5" customHeight="1" spans="1:6">
      <c r="A9" s="17" t="s">
        <v>207</v>
      </c>
      <c r="B9" s="17" t="s">
        <v>208</v>
      </c>
      <c r="C9" s="31">
        <v>177.23</v>
      </c>
      <c r="D9" s="17" t="s">
        <v>209</v>
      </c>
      <c r="E9" s="17" t="s">
        <v>210</v>
      </c>
      <c r="F9" s="31">
        <v>103.39</v>
      </c>
    </row>
    <row r="10" ht="15.6" customHeight="1" spans="1:6">
      <c r="A10" s="17"/>
      <c r="B10" s="17"/>
      <c r="C10" s="31"/>
      <c r="D10" s="17" t="s">
        <v>211</v>
      </c>
      <c r="E10" s="17" t="s">
        <v>212</v>
      </c>
      <c r="F10" s="31">
        <v>45.73</v>
      </c>
    </row>
    <row r="11" ht="15.6" customHeight="1" spans="1:6">
      <c r="A11" s="17"/>
      <c r="B11" s="17"/>
      <c r="C11" s="31"/>
      <c r="D11" s="17" t="s">
        <v>213</v>
      </c>
      <c r="E11" s="17" t="s">
        <v>214</v>
      </c>
      <c r="F11" s="31">
        <v>22.32</v>
      </c>
    </row>
    <row r="12" ht="15.6" customHeight="1" spans="1:6">
      <c r="A12" s="17"/>
      <c r="B12" s="17"/>
      <c r="C12" s="31"/>
      <c r="D12" s="17" t="s">
        <v>215</v>
      </c>
      <c r="E12" s="17" t="s">
        <v>216</v>
      </c>
      <c r="F12" s="31">
        <v>5.79</v>
      </c>
    </row>
    <row r="13" ht="15.6" customHeight="1" spans="1:6">
      <c r="A13" s="17" t="s">
        <v>217</v>
      </c>
      <c r="B13" s="17" t="s">
        <v>160</v>
      </c>
      <c r="C13" s="31">
        <v>95.38</v>
      </c>
      <c r="D13" s="17" t="s">
        <v>218</v>
      </c>
      <c r="E13" s="17" t="s">
        <v>160</v>
      </c>
      <c r="F13" s="31">
        <v>95.38</v>
      </c>
    </row>
    <row r="14" ht="15.6" customHeight="1" spans="1:6">
      <c r="A14" s="34">
        <v>50199</v>
      </c>
      <c r="B14" s="34" t="s">
        <v>219</v>
      </c>
      <c r="C14" s="35">
        <v>211.88</v>
      </c>
      <c r="D14" s="17" t="s">
        <v>220</v>
      </c>
      <c r="E14" s="17" t="s">
        <v>219</v>
      </c>
      <c r="F14" s="31">
        <v>211.88</v>
      </c>
    </row>
    <row r="15" ht="15.6" customHeight="1" spans="1:6">
      <c r="A15" s="17">
        <v>502</v>
      </c>
      <c r="B15" s="17" t="s">
        <v>221</v>
      </c>
      <c r="C15" s="31">
        <f>C16+C25+C26</f>
        <v>183.8</v>
      </c>
      <c r="D15" s="17">
        <v>302</v>
      </c>
      <c r="E15" s="17" t="s">
        <v>222</v>
      </c>
      <c r="F15" s="31">
        <v>183.8</v>
      </c>
    </row>
    <row r="16" ht="15.6" customHeight="1" spans="1:6">
      <c r="A16" s="17" t="s">
        <v>223</v>
      </c>
      <c r="B16" s="17" t="s">
        <v>224</v>
      </c>
      <c r="C16" s="31">
        <v>158</v>
      </c>
      <c r="D16" s="17" t="s">
        <v>225</v>
      </c>
      <c r="E16" s="17" t="s">
        <v>226</v>
      </c>
      <c r="F16" s="31">
        <v>71.88</v>
      </c>
    </row>
    <row r="17" ht="15.6" customHeight="1" spans="1:6">
      <c r="A17" s="17"/>
      <c r="B17" s="17"/>
      <c r="C17" s="31"/>
      <c r="D17" s="17" t="s">
        <v>227</v>
      </c>
      <c r="E17" s="17" t="s">
        <v>228</v>
      </c>
      <c r="F17" s="31">
        <v>8</v>
      </c>
    </row>
    <row r="18" ht="15.6" customHeight="1" spans="1:6">
      <c r="A18" s="17"/>
      <c r="B18" s="17"/>
      <c r="C18" s="31"/>
      <c r="D18" s="17" t="s">
        <v>229</v>
      </c>
      <c r="E18" s="17" t="s">
        <v>230</v>
      </c>
      <c r="F18" s="31">
        <v>3</v>
      </c>
    </row>
    <row r="19" ht="15.6" customHeight="1" spans="1:6">
      <c r="A19" s="17"/>
      <c r="B19" s="17"/>
      <c r="C19" s="31"/>
      <c r="D19" s="17" t="s">
        <v>231</v>
      </c>
      <c r="E19" s="17" t="s">
        <v>232</v>
      </c>
      <c r="F19" s="31">
        <v>13</v>
      </c>
    </row>
    <row r="20" ht="15.6" customHeight="1" spans="1:6">
      <c r="A20" s="17"/>
      <c r="B20" s="17"/>
      <c r="C20" s="31"/>
      <c r="D20" s="17" t="s">
        <v>233</v>
      </c>
      <c r="E20" s="17" t="s">
        <v>234</v>
      </c>
      <c r="F20" s="31">
        <v>3.65</v>
      </c>
    </row>
    <row r="21" ht="15.6" customHeight="1" spans="1:6">
      <c r="A21" s="17"/>
      <c r="B21" s="17"/>
      <c r="C21" s="31"/>
      <c r="D21" s="17" t="s">
        <v>235</v>
      </c>
      <c r="E21" s="17" t="s">
        <v>236</v>
      </c>
      <c r="F21" s="31">
        <v>15</v>
      </c>
    </row>
    <row r="22" ht="15.6" customHeight="1" spans="1:6">
      <c r="A22" s="17"/>
      <c r="B22" s="17"/>
      <c r="C22" s="31"/>
      <c r="D22" s="17" t="s">
        <v>237</v>
      </c>
      <c r="E22" s="17" t="s">
        <v>238</v>
      </c>
      <c r="F22" s="31">
        <v>10.34</v>
      </c>
    </row>
    <row r="23" ht="15.6" customHeight="1" spans="1:6">
      <c r="A23" s="17"/>
      <c r="B23" s="17"/>
      <c r="C23" s="31"/>
      <c r="D23" s="17" t="s">
        <v>239</v>
      </c>
      <c r="E23" s="17" t="s">
        <v>240</v>
      </c>
      <c r="F23" s="31">
        <v>13.54</v>
      </c>
    </row>
    <row r="24" ht="15.6" customHeight="1" spans="1:6">
      <c r="A24" s="17"/>
      <c r="B24" s="17"/>
      <c r="C24" s="31"/>
      <c r="D24" s="17" t="s">
        <v>241</v>
      </c>
      <c r="E24" s="17" t="s">
        <v>242</v>
      </c>
      <c r="F24" s="31">
        <v>19.59</v>
      </c>
    </row>
    <row r="25" ht="15.6" customHeight="1" spans="1:6">
      <c r="A25" s="17" t="s">
        <v>243</v>
      </c>
      <c r="B25" s="17" t="s">
        <v>244</v>
      </c>
      <c r="C25" s="31">
        <v>7</v>
      </c>
      <c r="D25" s="17" t="s">
        <v>245</v>
      </c>
      <c r="E25" s="17" t="s">
        <v>244</v>
      </c>
      <c r="F25" s="31">
        <v>7</v>
      </c>
    </row>
    <row r="26" ht="15.6" customHeight="1" spans="1:6">
      <c r="A26" s="17" t="s">
        <v>246</v>
      </c>
      <c r="B26" s="17" t="s">
        <v>247</v>
      </c>
      <c r="C26" s="31">
        <v>18.8</v>
      </c>
      <c r="D26" s="17" t="s">
        <v>248</v>
      </c>
      <c r="E26" s="17" t="s">
        <v>247</v>
      </c>
      <c r="F26" s="31">
        <v>18.8</v>
      </c>
    </row>
    <row r="27" ht="15.6" customHeight="1" spans="1:6">
      <c r="A27" s="17">
        <v>505</v>
      </c>
      <c r="B27" s="17" t="s">
        <v>249</v>
      </c>
      <c r="C27" s="31">
        <f>C28+C33</f>
        <v>487.83</v>
      </c>
      <c r="D27" s="17"/>
      <c r="E27" s="17" t="s">
        <v>250</v>
      </c>
      <c r="F27" s="31">
        <f>F28+F33</f>
        <v>487.83</v>
      </c>
    </row>
    <row r="28" ht="15.6" customHeight="1" spans="1:6">
      <c r="A28" s="17" t="s">
        <v>251</v>
      </c>
      <c r="B28" s="17" t="s">
        <v>198</v>
      </c>
      <c r="C28" s="31">
        <v>484.13</v>
      </c>
      <c r="D28" s="17">
        <v>301</v>
      </c>
      <c r="E28" s="17" t="s">
        <v>198</v>
      </c>
      <c r="F28" s="31">
        <f>F29+F30+F31+F32</f>
        <v>484.13</v>
      </c>
    </row>
    <row r="29" ht="15.6" customHeight="1" spans="1:6">
      <c r="A29" s="17"/>
      <c r="B29" s="17"/>
      <c r="C29" s="31"/>
      <c r="D29" s="17" t="s">
        <v>201</v>
      </c>
      <c r="E29" s="17" t="s">
        <v>202</v>
      </c>
      <c r="F29" s="33">
        <v>265.16</v>
      </c>
    </row>
    <row r="30" ht="15.6" customHeight="1" spans="1:6">
      <c r="A30" s="17"/>
      <c r="B30" s="17"/>
      <c r="C30" s="31"/>
      <c r="D30" s="17" t="s">
        <v>203</v>
      </c>
      <c r="E30" s="17" t="s">
        <v>204</v>
      </c>
      <c r="F30" s="31">
        <v>47.98</v>
      </c>
    </row>
    <row r="31" ht="15.6" customHeight="1" spans="1:6">
      <c r="A31" s="17"/>
      <c r="B31" s="17"/>
      <c r="C31" s="31"/>
      <c r="D31" s="17" t="s">
        <v>205</v>
      </c>
      <c r="E31" s="17" t="s">
        <v>206</v>
      </c>
      <c r="F31" s="31">
        <v>57.8</v>
      </c>
    </row>
    <row r="32" ht="15.6" customHeight="1" spans="1:6">
      <c r="A32" s="17"/>
      <c r="B32" s="17"/>
      <c r="C32" s="31"/>
      <c r="D32" s="17" t="s">
        <v>252</v>
      </c>
      <c r="E32" s="36" t="s">
        <v>253</v>
      </c>
      <c r="F32" s="31">
        <v>113.19</v>
      </c>
    </row>
    <row r="33" ht="15.6" customHeight="1" spans="1:6">
      <c r="A33" s="17" t="s">
        <v>254</v>
      </c>
      <c r="B33" s="17" t="s">
        <v>222</v>
      </c>
      <c r="C33" s="31">
        <v>3.7</v>
      </c>
      <c r="D33" s="17">
        <v>302</v>
      </c>
      <c r="E33" s="17" t="s">
        <v>222</v>
      </c>
      <c r="F33" s="31">
        <f>F34</f>
        <v>3.7</v>
      </c>
    </row>
    <row r="34" ht="15.6" customHeight="1" spans="1:6">
      <c r="A34" s="17"/>
      <c r="B34" s="17"/>
      <c r="C34" s="31"/>
      <c r="D34" s="17" t="s">
        <v>233</v>
      </c>
      <c r="E34" s="17" t="s">
        <v>234</v>
      </c>
      <c r="F34" s="31">
        <v>3.7</v>
      </c>
    </row>
    <row r="35" ht="15.6" customHeight="1" spans="1:6">
      <c r="A35" s="17">
        <v>509</v>
      </c>
      <c r="B35" s="17" t="s">
        <v>255</v>
      </c>
      <c r="C35" s="31">
        <f>C36+C37</f>
        <v>57.1</v>
      </c>
      <c r="D35" s="17">
        <v>303</v>
      </c>
      <c r="E35" s="17" t="s">
        <v>255</v>
      </c>
      <c r="F35" s="31">
        <f>F36+F37</f>
        <v>57.1</v>
      </c>
    </row>
    <row r="36" ht="15.6" customHeight="1" spans="1:6">
      <c r="A36" s="17" t="s">
        <v>256</v>
      </c>
      <c r="B36" s="17" t="s">
        <v>257</v>
      </c>
      <c r="C36" s="31">
        <v>18.44</v>
      </c>
      <c r="D36" s="17" t="s">
        <v>258</v>
      </c>
      <c r="E36" s="17" t="s">
        <v>259</v>
      </c>
      <c r="F36" s="31">
        <v>18.44</v>
      </c>
    </row>
    <row r="37" ht="15.6" customHeight="1" spans="1:6">
      <c r="A37" s="17">
        <v>50905</v>
      </c>
      <c r="B37" s="17" t="s">
        <v>260</v>
      </c>
      <c r="C37" s="31">
        <v>38.66</v>
      </c>
      <c r="D37" s="17" t="s">
        <v>261</v>
      </c>
      <c r="E37" s="17" t="s">
        <v>262</v>
      </c>
      <c r="F37" s="31">
        <v>38.66</v>
      </c>
    </row>
  </sheetData>
  <mergeCells count="16">
    <mergeCell ref="A1:F1"/>
    <mergeCell ref="A6:A8"/>
    <mergeCell ref="A9:A12"/>
    <mergeCell ref="A16:A24"/>
    <mergeCell ref="A28:A32"/>
    <mergeCell ref="A33:A34"/>
    <mergeCell ref="B6:B8"/>
    <mergeCell ref="B9:B12"/>
    <mergeCell ref="B16:B24"/>
    <mergeCell ref="B28:B32"/>
    <mergeCell ref="B33:B34"/>
    <mergeCell ref="C6:C8"/>
    <mergeCell ref="C9:C12"/>
    <mergeCell ref="C16:C24"/>
    <mergeCell ref="C28:C32"/>
    <mergeCell ref="C33:C3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D14" sqref="D14"/>
    </sheetView>
  </sheetViews>
  <sheetFormatPr defaultColWidth="10" defaultRowHeight="13.5" outlineLevelCol="6"/>
  <cols>
    <col min="1" max="1" width="30.75" customWidth="1"/>
    <col min="2" max="2" width="14.25" customWidth="1"/>
    <col min="3" max="3" width="13.625" customWidth="1"/>
    <col min="4" max="7" width="18" customWidth="1"/>
    <col min="8" max="8" width="9.75" customWidth="1"/>
  </cols>
  <sheetData>
    <row r="1" ht="22.7" customHeight="1" spans="1:7">
      <c r="A1" s="12" t="s">
        <v>263</v>
      </c>
      <c r="B1" s="12"/>
      <c r="C1" s="12"/>
      <c r="D1" s="12"/>
      <c r="E1" s="12"/>
      <c r="F1" s="12"/>
      <c r="G1" s="12"/>
    </row>
    <row r="2" ht="22.7" customHeight="1" spans="1:7">
      <c r="A2" s="12"/>
      <c r="B2" s="18"/>
      <c r="C2" s="18"/>
      <c r="D2" s="18"/>
      <c r="E2" s="18"/>
      <c r="F2" s="18"/>
      <c r="G2" s="3" t="s">
        <v>7</v>
      </c>
    </row>
    <row r="3" ht="39.2" customHeight="1" spans="1:7">
      <c r="A3" s="19" t="s">
        <v>178</v>
      </c>
      <c r="B3" s="20" t="s">
        <v>264</v>
      </c>
      <c r="C3" s="13" t="s">
        <v>265</v>
      </c>
      <c r="D3" s="13" t="s">
        <v>266</v>
      </c>
      <c r="E3" s="13" t="s">
        <v>267</v>
      </c>
      <c r="F3" s="13" t="s">
        <v>268</v>
      </c>
      <c r="G3" s="13" t="s">
        <v>66</v>
      </c>
    </row>
    <row r="4" ht="24" customHeight="1" spans="1:7">
      <c r="A4" s="21" t="s">
        <v>60</v>
      </c>
      <c r="B4" s="15">
        <f>SUM(B5:B7)</f>
        <v>51.6</v>
      </c>
      <c r="C4" s="15">
        <f>SUM(C5:C7)</f>
        <v>46.8</v>
      </c>
      <c r="D4" s="22">
        <v>0.093</v>
      </c>
      <c r="E4" s="14" t="s">
        <v>269</v>
      </c>
      <c r="F4" s="23">
        <v>0.0193</v>
      </c>
      <c r="G4" s="14"/>
    </row>
    <row r="5" ht="21.95" customHeight="1" spans="1:7">
      <c r="A5" s="14" t="s">
        <v>270</v>
      </c>
      <c r="B5" s="15">
        <v>0</v>
      </c>
      <c r="C5" s="15">
        <v>0</v>
      </c>
      <c r="D5" s="24">
        <v>0</v>
      </c>
      <c r="E5" s="14" t="s">
        <v>271</v>
      </c>
      <c r="F5" s="23"/>
      <c r="G5" s="25" t="s">
        <v>272</v>
      </c>
    </row>
    <row r="6" ht="26.1" customHeight="1" spans="1:7">
      <c r="A6" s="14" t="s">
        <v>273</v>
      </c>
      <c r="B6" s="15">
        <v>32.8</v>
      </c>
      <c r="C6" s="15">
        <v>28</v>
      </c>
      <c r="D6" s="22">
        <v>0.093</v>
      </c>
      <c r="E6" s="14" t="s">
        <v>269</v>
      </c>
      <c r="F6" s="23">
        <v>0.0115</v>
      </c>
      <c r="G6" s="14"/>
    </row>
    <row r="7" ht="17.1" customHeight="1" spans="1:7">
      <c r="A7" s="14" t="s">
        <v>274</v>
      </c>
      <c r="B7" s="15">
        <f>B8+B9</f>
        <v>18.8</v>
      </c>
      <c r="C7" s="15">
        <f>C8+C9</f>
        <v>18.8</v>
      </c>
      <c r="D7" s="24">
        <f>(B7-C7)/B7*100%</f>
        <v>0</v>
      </c>
      <c r="E7" s="14" t="s">
        <v>271</v>
      </c>
      <c r="F7" s="23">
        <v>0.0078</v>
      </c>
      <c r="G7" s="25"/>
    </row>
    <row r="8" ht="17.1" customHeight="1" spans="1:7">
      <c r="A8" s="14" t="s">
        <v>275</v>
      </c>
      <c r="B8" s="15">
        <v>18.8</v>
      </c>
      <c r="C8" s="15">
        <v>18.8</v>
      </c>
      <c r="D8" s="24">
        <f>(B8-C8)/B8*100%</f>
        <v>0</v>
      </c>
      <c r="E8" s="14" t="s">
        <v>271</v>
      </c>
      <c r="F8" s="23">
        <v>0.0078</v>
      </c>
      <c r="G8" s="14"/>
    </row>
    <row r="9" ht="17.1" customHeight="1" spans="1:7">
      <c r="A9" s="14" t="s">
        <v>276</v>
      </c>
      <c r="B9" s="15">
        <v>0</v>
      </c>
      <c r="C9" s="15">
        <v>0</v>
      </c>
      <c r="D9" s="24">
        <v>0</v>
      </c>
      <c r="E9" s="14" t="s">
        <v>271</v>
      </c>
      <c r="F9" s="23"/>
      <c r="G9" s="14"/>
    </row>
    <row r="10" spans="1:1">
      <c r="A10" t="s">
        <v>277</v>
      </c>
    </row>
  </sheetData>
  <mergeCells count="1">
    <mergeCell ref="A1:G1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workbookViewId="0">
      <selection activeCell="C4" sqref="C4:C13"/>
    </sheetView>
  </sheetViews>
  <sheetFormatPr defaultColWidth="10" defaultRowHeight="13.5" outlineLevelCol="3"/>
  <cols>
    <col min="1" max="1" width="18" customWidth="1"/>
    <col min="2" max="2" width="17.75" customWidth="1"/>
    <col min="3" max="3" width="23" customWidth="1"/>
    <col min="4" max="4" width="22" customWidth="1"/>
    <col min="5" max="5" width="9.75" customWidth="1"/>
  </cols>
  <sheetData>
    <row r="1" ht="22.7" customHeight="1" spans="1:4">
      <c r="A1" s="12" t="s">
        <v>278</v>
      </c>
      <c r="B1" s="12"/>
      <c r="C1" s="12"/>
      <c r="D1" s="12"/>
    </row>
    <row r="2" ht="15.6" customHeight="1" spans="4:4">
      <c r="D2" s="3" t="s">
        <v>7</v>
      </c>
    </row>
    <row r="3" ht="30.2" customHeight="1" spans="1:4">
      <c r="A3" s="13" t="s">
        <v>279</v>
      </c>
      <c r="B3" s="13" t="s">
        <v>280</v>
      </c>
      <c r="C3" s="13" t="s">
        <v>194</v>
      </c>
      <c r="D3" s="13" t="s">
        <v>66</v>
      </c>
    </row>
    <row r="4" ht="14.25" customHeight="1" spans="1:4">
      <c r="A4" s="13" t="s">
        <v>281</v>
      </c>
      <c r="B4" s="14" t="s">
        <v>226</v>
      </c>
      <c r="C4" s="15">
        <v>41.88</v>
      </c>
      <c r="D4" s="14"/>
    </row>
    <row r="5" ht="14.25" customHeight="1" spans="1:4">
      <c r="A5" s="13" t="s">
        <v>282</v>
      </c>
      <c r="B5" s="14" t="s">
        <v>228</v>
      </c>
      <c r="C5" s="15">
        <v>8</v>
      </c>
      <c r="D5" s="14"/>
    </row>
    <row r="6" ht="14.25" customHeight="1" spans="1:4">
      <c r="A6" s="16" t="s">
        <v>283</v>
      </c>
      <c r="B6" s="17" t="s">
        <v>230</v>
      </c>
      <c r="C6" s="15">
        <v>3</v>
      </c>
      <c r="D6" s="14"/>
    </row>
    <row r="7" ht="14.25" customHeight="1" spans="1:4">
      <c r="A7" s="13" t="s">
        <v>284</v>
      </c>
      <c r="B7" s="14" t="s">
        <v>232</v>
      </c>
      <c r="C7" s="15">
        <v>13</v>
      </c>
      <c r="D7" s="14"/>
    </row>
    <row r="8" ht="14.25" customHeight="1" spans="1:4">
      <c r="A8" s="13" t="s">
        <v>285</v>
      </c>
      <c r="B8" s="14" t="s">
        <v>234</v>
      </c>
      <c r="C8" s="15"/>
      <c r="D8" s="14"/>
    </row>
    <row r="9" ht="14.25" customHeight="1" spans="1:4">
      <c r="A9" s="13" t="s">
        <v>286</v>
      </c>
      <c r="B9" s="14" t="s">
        <v>236</v>
      </c>
      <c r="C9" s="15">
        <v>15</v>
      </c>
      <c r="D9" s="14"/>
    </row>
    <row r="10" ht="14.25" customHeight="1" spans="1:4">
      <c r="A10" s="13" t="s">
        <v>287</v>
      </c>
      <c r="B10" s="14" t="s">
        <v>240</v>
      </c>
      <c r="C10" s="15">
        <v>13.54</v>
      </c>
      <c r="D10" s="14"/>
    </row>
    <row r="11" ht="14.25" customHeight="1" spans="1:4">
      <c r="A11" s="13">
        <v>30231</v>
      </c>
      <c r="B11" s="14" t="s">
        <v>247</v>
      </c>
      <c r="C11" s="15">
        <v>18.8</v>
      </c>
      <c r="D11" s="14"/>
    </row>
    <row r="12" ht="14.25" customHeight="1" spans="1:4">
      <c r="A12" s="13">
        <v>30228</v>
      </c>
      <c r="B12" s="14" t="s">
        <v>238</v>
      </c>
      <c r="C12" s="15">
        <v>10.34</v>
      </c>
      <c r="D12" s="14"/>
    </row>
    <row r="13" ht="14.25" customHeight="1" spans="1:4">
      <c r="A13" s="13">
        <v>30216</v>
      </c>
      <c r="B13" s="14" t="s">
        <v>244</v>
      </c>
      <c r="C13" s="15">
        <v>7</v>
      </c>
      <c r="D13" s="14"/>
    </row>
    <row r="14" ht="14.25" customHeight="1" spans="1:4">
      <c r="A14" s="13">
        <v>30299</v>
      </c>
      <c r="B14" s="14" t="s">
        <v>288</v>
      </c>
      <c r="C14" s="15"/>
      <c r="D14" s="14"/>
    </row>
    <row r="15" ht="14.25" customHeight="1" spans="1:4">
      <c r="A15" s="13"/>
      <c r="B15" s="14"/>
      <c r="C15" s="15"/>
      <c r="D15" s="14"/>
    </row>
    <row r="16" ht="14.25" customHeight="1" spans="1:4">
      <c r="A16" s="13"/>
      <c r="B16" s="14"/>
      <c r="C16" s="15"/>
      <c r="D16" s="14"/>
    </row>
    <row r="17" ht="14.25" customHeight="1" spans="1:4">
      <c r="A17" s="4" t="s">
        <v>60</v>
      </c>
      <c r="B17" s="4"/>
      <c r="C17" s="15">
        <f>SUM(C4:C16)</f>
        <v>130.56</v>
      </c>
      <c r="D17" s="14"/>
    </row>
  </sheetData>
  <mergeCells count="2">
    <mergeCell ref="A1:D1"/>
    <mergeCell ref="A17:B17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G25" sqref="G25"/>
    </sheetView>
  </sheetViews>
  <sheetFormatPr defaultColWidth="10" defaultRowHeight="13.5" outlineLevelRow="5" outlineLevelCol="7"/>
  <cols>
    <col min="1" max="3" width="7.75" customWidth="1"/>
    <col min="4" max="4" width="30.75" customWidth="1"/>
    <col min="5" max="7" width="18" customWidth="1"/>
    <col min="8" max="8" width="15.375" customWidth="1"/>
    <col min="9" max="9" width="9.75" customWidth="1"/>
  </cols>
  <sheetData>
    <row r="1" ht="22.7" customHeight="1" spans="1:8">
      <c r="A1" s="2" t="s">
        <v>289</v>
      </c>
      <c r="B1" s="2"/>
      <c r="C1" s="2"/>
      <c r="D1" s="2"/>
      <c r="E1" s="2"/>
      <c r="F1" s="2"/>
      <c r="G1" s="2"/>
      <c r="H1" s="2"/>
    </row>
    <row r="2" ht="15.6" customHeight="1" spans="8:8">
      <c r="H2" s="3" t="s">
        <v>7</v>
      </c>
    </row>
    <row r="3" s="1" customFormat="1" ht="30.2" customHeight="1" spans="1:8">
      <c r="A3" s="4" t="s">
        <v>58</v>
      </c>
      <c r="B3" s="4"/>
      <c r="C3" s="4"/>
      <c r="D3" s="4" t="s">
        <v>59</v>
      </c>
      <c r="E3" s="4" t="s">
        <v>176</v>
      </c>
      <c r="F3" s="4" t="s">
        <v>176</v>
      </c>
      <c r="G3" s="4"/>
      <c r="H3" s="4" t="s">
        <v>66</v>
      </c>
    </row>
    <row r="4" s="1" customFormat="1" ht="14.25" customHeight="1" spans="1:8">
      <c r="A4" s="4"/>
      <c r="B4" s="4"/>
      <c r="C4" s="4"/>
      <c r="D4" s="4"/>
      <c r="E4" s="4" t="s">
        <v>60</v>
      </c>
      <c r="F4" s="4" t="s">
        <v>175</v>
      </c>
      <c r="G4" s="4" t="s">
        <v>176</v>
      </c>
      <c r="H4" s="4"/>
    </row>
    <row r="5" ht="24" customHeight="1" spans="1:8">
      <c r="A5" s="5" t="s">
        <v>67</v>
      </c>
      <c r="B5" s="5" t="s">
        <v>68</v>
      </c>
      <c r="C5" s="6" t="s">
        <v>69</v>
      </c>
      <c r="D5" s="5" t="s">
        <v>60</v>
      </c>
      <c r="E5" s="7">
        <v>0</v>
      </c>
      <c r="F5" s="7">
        <v>0</v>
      </c>
      <c r="G5" s="7">
        <v>0</v>
      </c>
      <c r="H5" s="8" t="s">
        <v>1</v>
      </c>
    </row>
    <row r="6" ht="22.5" spans="1:8">
      <c r="A6" s="9"/>
      <c r="B6" s="9"/>
      <c r="C6" s="9"/>
      <c r="D6" s="9"/>
      <c r="E6" s="10">
        <v>0</v>
      </c>
      <c r="F6" s="10">
        <v>0</v>
      </c>
      <c r="G6" s="10">
        <v>0</v>
      </c>
      <c r="H6" s="11" t="s">
        <v>290</v>
      </c>
    </row>
  </sheetData>
  <mergeCells count="5">
    <mergeCell ref="A1:H1"/>
    <mergeCell ref="F3:G3"/>
    <mergeCell ref="D3:D4"/>
    <mergeCell ref="H3:H4"/>
    <mergeCell ref="A3:C4"/>
  </mergeCells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2022-03-02T03:08:00Z</dcterms:created>
  <dcterms:modified xsi:type="dcterms:W3CDTF">2025-04-09T01:59:09Z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